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5132" windowHeight="7740" tabRatio="594" firstSheet="4" activeTab="10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</definedNames>
  <calcPr fullCalcOnLoad="1"/>
</workbook>
</file>

<file path=xl/sharedStrings.xml><?xml version="1.0" encoding="utf-8"?>
<sst xmlns="http://schemas.openxmlformats.org/spreadsheetml/2006/main" count="1560" uniqueCount="301">
  <si>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</si>
  <si>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</si>
  <si>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</si>
  <si>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</si>
  <si>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</si>
  <si>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</si>
  <si>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</si>
  <si>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</si>
  <si>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</si>
  <si>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</si>
  <si>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</si>
  <si>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</si>
  <si>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</si>
  <si>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</si>
  <si>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</si>
  <si>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</si>
  <si>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</si>
  <si>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</si>
  <si>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</si>
  <si>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</si>
  <si>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</si>
  <si>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</si>
  <si>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</si>
  <si>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</si>
  <si>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</si>
  <si>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</si>
  <si>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</si>
  <si>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</si>
  <si>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</si>
  <si>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</si>
  <si>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</si>
  <si>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</si>
  <si>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</si>
  <si>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</si>
  <si>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</si>
  <si>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CZ</t>
  </si>
  <si>
    <t>SANGENITI ANTONIO</t>
  </si>
  <si>
    <t>DIDIANO VITTORIA</t>
  </si>
  <si>
    <t>PAGANO MARIA TERESA</t>
  </si>
  <si>
    <t>PITARO MARIA ELEONORA</t>
  </si>
  <si>
    <t>ORFANO' ANTONIA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</si>
  <si>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</si>
  <si>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</si>
  <si>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</si>
  <si>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</si>
  <si>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</si>
  <si>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</si>
  <si>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</si>
  <si>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SACCO RAFFAELA RITA</t>
  </si>
  <si>
    <t>MIRIELLO ORLANDO</t>
  </si>
  <si>
    <t>BRACCIO RITA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</si>
  <si>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</si>
  <si>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</si>
  <si>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</si>
  <si>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</si>
  <si>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</si>
  <si>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</si>
  <si>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</si>
  <si>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MARINO ROSARIA</t>
  </si>
  <si>
    <t>PRISTERA' CARMELA</t>
  </si>
  <si>
    <t>MAIOLO CARMELA</t>
  </si>
  <si>
    <t>ANDREACCHIO ADELE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</si>
  <si>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</si>
  <si>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</si>
  <si>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</si>
  <si>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</si>
  <si>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</si>
  <si>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</si>
  <si>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</si>
  <si>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</si>
  <si>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</si>
  <si>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GIANNINI IVANA</t>
  </si>
  <si>
    <t xml:space="preserve">PALAZZO ROSA GIOVANNA </t>
  </si>
  <si>
    <t>PAOLA LUCIA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</si>
  <si>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</si>
  <si>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</si>
  <si>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</si>
  <si>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</si>
  <si>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</si>
  <si>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</si>
  <si>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</si>
  <si>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</si>
  <si>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</si>
  <si>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 xml:space="preserve">ESPOSITO PETRONILLA </t>
  </si>
  <si>
    <t>FLOCCARI CARLO</t>
  </si>
  <si>
    <t>NAPOLITANO GIANLUIGI</t>
  </si>
  <si>
    <t>LONGO GIUSEPPINA</t>
  </si>
  <si>
    <t>TO</t>
  </si>
  <si>
    <t xml:space="preserve">FIUMARA ELISABETTA MARIA ANNA </t>
  </si>
  <si>
    <t>CREMONESE ANTONIO</t>
  </si>
  <si>
    <t>MARINO LAURA ANGELA</t>
  </si>
  <si>
    <t>MONGELLUZZI BERNARDINO</t>
  </si>
  <si>
    <t>BR</t>
  </si>
  <si>
    <t>LORENTI GRAZIA</t>
  </si>
  <si>
    <t>ANANIA RAFFAELA</t>
  </si>
  <si>
    <t>PADULA MARIA</t>
  </si>
  <si>
    <t>SODA MARIA TERESA</t>
  </si>
  <si>
    <t>GANGALE POMPEO GIUSEPPE</t>
  </si>
  <si>
    <t>CASSANO</t>
  </si>
  <si>
    <t>GRECO VALERIA</t>
  </si>
  <si>
    <t>EE</t>
  </si>
  <si>
    <t>SCIUMBATA ANNA</t>
  </si>
  <si>
    <t>DE CICCO GRAZIA</t>
  </si>
  <si>
    <t>SERGIO FRANCA EUGENIA</t>
  </si>
  <si>
    <t xml:space="preserve">MAZZUCA ROSARIA </t>
  </si>
  <si>
    <t xml:space="preserve">CAMERA FRANCESCA ANNA </t>
  </si>
  <si>
    <t xml:space="preserve">SCORNAIENCHI MARIA </t>
  </si>
  <si>
    <t>BIANCHI ROSALBA</t>
  </si>
  <si>
    <t>CASTIGLIONE ANTONIO</t>
  </si>
  <si>
    <t>FILICE MARIA TERESA</t>
  </si>
  <si>
    <t>SMERIGLIO CATERINA MARIA</t>
  </si>
  <si>
    <t>IAZZOLINO GIULIA</t>
  </si>
  <si>
    <t>VENCIA ANNA</t>
  </si>
  <si>
    <t>LUNGRO</t>
  </si>
  <si>
    <t>AVOLIO CLOTILDE MARIA</t>
  </si>
  <si>
    <t>ROSSANO</t>
  </si>
  <si>
    <t>ROMIO FILOMENA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</si>
  <si>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</si>
  <si>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</si>
  <si>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</si>
  <si>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</si>
  <si>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</si>
  <si>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</si>
  <si>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</si>
  <si>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</si>
  <si>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</si>
  <si>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</si>
  <si>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</si>
  <si>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</si>
  <si>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</si>
  <si>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 xml:space="preserve">GRAZIANO ANTONELLA </t>
  </si>
  <si>
    <t>PISANI ALFREDO</t>
  </si>
  <si>
    <t>VATTIMO BICE</t>
  </si>
  <si>
    <t>MATALONE MARIA ANTONIETTA</t>
  </si>
  <si>
    <t>CE</t>
  </si>
  <si>
    <t>PUNZO ANIELLO</t>
  </si>
  <si>
    <t>PERNICE MARIA</t>
  </si>
  <si>
    <t>D'ACRI LUIGI</t>
  </si>
  <si>
    <t>RUFFOLO GIUSEPPINA</t>
  </si>
  <si>
    <t>PALAMARA ANGELA</t>
  </si>
  <si>
    <t xml:space="preserve">FORTANI CATERINA </t>
  </si>
  <si>
    <t>LEOTTA STEFANIA</t>
  </si>
  <si>
    <t>FALDUTO MARIETTA</t>
  </si>
  <si>
    <t>CALABRO' DOMENICA</t>
  </si>
  <si>
    <t>VENTURA DOMENICA</t>
  </si>
  <si>
    <t>MALARA CATERINA</t>
  </si>
  <si>
    <t>OPPIDO</t>
  </si>
  <si>
    <t>BIANCO STEFANIA</t>
  </si>
  <si>
    <t>MIGLIANO INNOCENTE FRANCO</t>
  </si>
  <si>
    <t>ISGRO'  CATERINA</t>
  </si>
  <si>
    <t>RIZZUTO FRANCESCA</t>
  </si>
  <si>
    <t>BISCARDI CARMELA IMMACOLATA</t>
  </si>
  <si>
    <t>SIRIANNI MARIA VINCENZA</t>
  </si>
  <si>
    <t xml:space="preserve">COSTA GENOVEFFA </t>
  </si>
  <si>
    <t xml:space="preserve">GAMBARDELLA MARCELLA </t>
  </si>
  <si>
    <t>FORMICA CATERINA</t>
  </si>
  <si>
    <t xml:space="preserve">FERRARO NATALINA </t>
  </si>
  <si>
    <t>FOTI ANNAMARIA</t>
  </si>
  <si>
    <t>BONFIGLIO MARIA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</si>
  <si>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</si>
  <si>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</si>
  <si>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</si>
  <si>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</si>
  <si>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</si>
  <si>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</si>
  <si>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</si>
  <si>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</si>
  <si>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</si>
  <si>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ACCLAVIO SANTA</t>
  </si>
  <si>
    <t>COSENTINO ANGELICA</t>
  </si>
  <si>
    <t>DIENI MARIA ANNA LUCIA</t>
  </si>
  <si>
    <t>PALMISANO ANNA MARIA</t>
  </si>
  <si>
    <t xml:space="preserve">MUSARELLA CONCETTA </t>
  </si>
  <si>
    <t>POLIMENO ANTONIA</t>
  </si>
  <si>
    <t>MOSCATO VIRGINIA</t>
  </si>
  <si>
    <t>AMODEO MARIA</t>
  </si>
  <si>
    <t>MALARA MARIA TERESA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</si>
  <si>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</si>
  <si>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</si>
  <si>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</si>
  <si>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</si>
  <si>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</si>
  <si>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</si>
  <si>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</si>
  <si>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</si>
  <si>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</si>
  <si>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</si>
  <si>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</si>
  <si>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</si>
  <si>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</si>
  <si>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</si>
  <si>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</si>
  <si>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 xml:space="preserve">MIRARCHI GRAZIELLA </t>
  </si>
  <si>
    <t xml:space="preserve">POLIFRONI GIROLAMA </t>
  </si>
  <si>
    <t>prog.</t>
  </si>
  <si>
    <t>CALABRIA IDA ANTONELLA</t>
  </si>
  <si>
    <t>CHIARAMONTE ANNA</t>
  </si>
  <si>
    <t>Prog</t>
  </si>
  <si>
    <t>SALCINA IMMACOLATA</t>
  </si>
  <si>
    <t>QUARTIERI TERESA</t>
  </si>
  <si>
    <t xml:space="preserve">SCARNIGLIA SERENELLA </t>
  </si>
  <si>
    <t>BECCIA ERNESTA</t>
  </si>
  <si>
    <t>FG</t>
  </si>
  <si>
    <t>CASSONE TERESA MARIA FR.</t>
  </si>
  <si>
    <t xml:space="preserve">ARRUZZOLO LISETTA </t>
  </si>
  <si>
    <t>PANUCCIO GABRIELLA MARIA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</si>
  <si>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</si>
  <si>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</si>
  <si>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</si>
  <si>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</si>
  <si>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</si>
  <si>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</si>
  <si>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</si>
  <si>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</si>
  <si>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</si>
  <si>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</si>
  <si>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</si>
  <si>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</si>
  <si>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</si>
  <si>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</si>
  <si>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</si>
  <si>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</si>
  <si>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</si>
  <si>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</si>
  <si>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</si>
  <si>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</si>
  <si>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</si>
  <si>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</si>
  <si>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</si>
  <si>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</si>
  <si>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</si>
  <si>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</si>
  <si>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</si>
  <si>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</si>
  <si>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</si>
  <si>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FORTUNA ADRIANA G.</t>
  </si>
  <si>
    <t>BERLINGIERI  MARIA MATTEA</t>
  </si>
  <si>
    <t>ARDISSONE FRANCESCA</t>
  </si>
  <si>
    <t>BELSITO SALVATORE</t>
  </si>
  <si>
    <t>CAMPANA NATALE</t>
  </si>
  <si>
    <t>CASSONE MARIA ANTONIA</t>
  </si>
  <si>
    <t>CATANESE GIULIA</t>
  </si>
  <si>
    <t>CIANO MARIA</t>
  </si>
  <si>
    <t>COLACINO ANNARITA</t>
  </si>
  <si>
    <t>CRISTOFARO ANTONIO</t>
  </si>
  <si>
    <t>D'IUORNO PIETRO ALBERTO</t>
  </si>
  <si>
    <t>LIOI CARMELA GIOVANNA</t>
  </si>
  <si>
    <t>MACRI' ARCANGELO</t>
  </si>
  <si>
    <t>MACRI' DANIELA</t>
  </si>
  <si>
    <t>MONTELEONE GIUSEPPINA</t>
  </si>
  <si>
    <t>MURANO GUGLIELMO</t>
  </si>
  <si>
    <t>PROCOPIO ANNA MARIA</t>
  </si>
  <si>
    <t>RENZO SAVINA</t>
  </si>
  <si>
    <t>SGANGA SIMONA</t>
  </si>
  <si>
    <t>SOTTILARO DOMENICA</t>
  </si>
  <si>
    <t>MASCIARI MARIA ELOISA</t>
  </si>
  <si>
    <t>TOMAT MARCO</t>
  </si>
  <si>
    <t>TOTINO LUISA</t>
  </si>
  <si>
    <t>TURANO ANNUNZIATA</t>
  </si>
  <si>
    <t>RICCIUTI SANDRO</t>
  </si>
  <si>
    <t>SAPORITO EZIO DANIELE</t>
  </si>
  <si>
    <t>FAZARI MICHELE</t>
  </si>
  <si>
    <t>DE LEO MICHELINO</t>
  </si>
  <si>
    <t>BARATTA ANGELA</t>
  </si>
  <si>
    <t>FILOMIA GIUSEPPINA</t>
  </si>
  <si>
    <t>VELTRI MARIA GRAZIA</t>
  </si>
  <si>
    <t>ROMEO ALFA</t>
  </si>
  <si>
    <t>BARATTA FEDERICO</t>
  </si>
  <si>
    <t>SCARDINO FILOMENA</t>
  </si>
  <si>
    <t>RAMUNDO GIACOMO</t>
  </si>
  <si>
    <t>CANINO RITA</t>
  </si>
  <si>
    <t>DE FAZIO FRANCESCA</t>
  </si>
  <si>
    <t>GRECO FRANCESCO</t>
  </si>
  <si>
    <t>PACE LOREDANA FLAVIA</t>
  </si>
  <si>
    <t>IACONETTI FRANCO</t>
  </si>
  <si>
    <t>DE BONIS ESPEDITO</t>
  </si>
  <si>
    <t>SINOPOLI MARIA</t>
  </si>
  <si>
    <t>CRISTAUDO ANTONIETTA</t>
  </si>
  <si>
    <t>LEONE PASQUALE</t>
  </si>
  <si>
    <t>COMMIS CONCETTA</t>
  </si>
  <si>
    <t>PELLE FRANCESCA</t>
  </si>
  <si>
    <t>FAMIGLIETTI MARIA TERESA</t>
  </si>
  <si>
    <t>GENTILUOMO ROSALBA</t>
  </si>
  <si>
    <t>GALLO MARIA TERESA</t>
  </si>
  <si>
    <t>TAVERNITI COSETTA</t>
  </si>
  <si>
    <t>PRESTIA WILMA ROSA</t>
  </si>
  <si>
    <t>LA BELLA GIUSEPPE</t>
  </si>
  <si>
    <t>PUGLIESE RAFFAELA</t>
  </si>
  <si>
    <t>ARMENTARO ANNUNZIATO</t>
  </si>
  <si>
    <t>GULLACE MARIA C.</t>
  </si>
  <si>
    <t>COCOLO MARIA CONCETTA</t>
  </si>
  <si>
    <t>GALLO ANGELA C.</t>
  </si>
  <si>
    <t>BAGALA' GIUSEPPE</t>
  </si>
  <si>
    <t>MICELI ELOISA</t>
  </si>
  <si>
    <t>CINANNI PAOLA</t>
  </si>
  <si>
    <t>MARTELLITI COSIMO</t>
  </si>
  <si>
    <t>AMERISE CARMELA L.</t>
  </si>
  <si>
    <t>CAPARELLI SILVANO</t>
  </si>
  <si>
    <t>MARINO TERESA</t>
  </si>
  <si>
    <t>TALIANO ROSITA</t>
  </si>
  <si>
    <t>PARISI MARIA GRAZIA 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</si>
</sst>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dd/mm/yy;@"/>
    <numFmt numFmtId="171" formatCode="dd/mm/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mmm\-yyyy"/>
    <numFmt numFmtId="176" formatCode="[$€-2]\ #.##000_);[Red]\([$€-2]\ #.##000\)"/>
    <numFmt numFmtId="177" formatCode="0.0"/>
    <numFmt numFmtId="178" formatCode="&quot;€&quot;\ #,##0.0"/>
    <numFmt numFmtId="179" formatCode="&quot;Attivo&quot;;&quot;Attivo&quot;;&quot;Inattivo&quot;"/>
    <numFmt numFmtId="180" formatCode="[$-410]dddd\ d\ mmmm\ yyyy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9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4" fillId="32" borderId="21" xfId="0" applyFont="1" applyFill="1" applyBorder="1" applyAlignment="1">
      <alignment textRotation="90" wrapText="1"/>
    </xf>
    <xf numFmtId="0" fontId="1" fillId="32" borderId="21" xfId="0" applyFont="1" applyFill="1" applyBorder="1" applyAlignment="1">
      <alignment textRotation="90" wrapText="1"/>
    </xf>
    <xf numFmtId="0" fontId="1" fillId="32" borderId="21" xfId="0" applyFont="1" applyFill="1" applyBorder="1" applyAlignment="1">
      <alignment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9" fillId="32" borderId="21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15" fillId="0" borderId="2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71" fontId="16" fillId="0" borderId="10" xfId="0" applyNumberFormat="1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applyProtection="1">
      <alignment/>
      <protection locked="0"/>
    </xf>
    <xf numFmtId="0" fontId="18" fillId="0" borderId="22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7" fontId="18" fillId="0" borderId="10" xfId="0" applyNumberFormat="1" applyFont="1" applyFill="1" applyBorder="1" applyAlignment="1">
      <alignment/>
    </xf>
    <xf numFmtId="177" fontId="18" fillId="0" borderId="20" xfId="0" applyNumberFormat="1" applyFont="1" applyFill="1" applyBorder="1" applyAlignment="1">
      <alignment/>
    </xf>
    <xf numFmtId="177" fontId="15" fillId="0" borderId="23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1" fontId="19" fillId="0" borderId="1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77" fontId="15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6" fillId="0" borderId="2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177" fontId="14" fillId="0" borderId="12" xfId="0" applyNumberFormat="1" applyFont="1" applyFill="1" applyBorder="1" applyAlignment="1">
      <alignment horizontal="center" vertical="center" textRotation="90" wrapText="1"/>
    </xf>
    <xf numFmtId="177" fontId="14" fillId="0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0" fontId="16" fillId="0" borderId="19" xfId="0" applyFont="1" applyFill="1" applyBorder="1" applyAlignment="1">
      <alignment/>
    </xf>
    <xf numFmtId="177" fontId="18" fillId="0" borderId="23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textRotation="90" wrapText="1"/>
    </xf>
    <xf numFmtId="0" fontId="20" fillId="0" borderId="2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71" fontId="21" fillId="0" borderId="10" xfId="0" applyNumberFormat="1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vertical="center" textRotation="90" wrapText="1"/>
    </xf>
    <xf numFmtId="0" fontId="0" fillId="0" borderId="10" xfId="0" applyFont="1" applyFill="1" applyBorder="1" applyAlignment="1">
      <alignment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21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/>
    </xf>
    <xf numFmtId="171" fontId="21" fillId="0" borderId="11" xfId="0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/>
    </xf>
    <xf numFmtId="177" fontId="20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170" fontId="8" fillId="0" borderId="10" xfId="0" applyNumberFormat="1" applyFont="1" applyFill="1" applyBorder="1" applyAlignment="1">
      <alignment/>
    </xf>
    <xf numFmtId="170" fontId="16" fillId="0" borderId="10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70" fontId="22" fillId="0" borderId="10" xfId="0" applyNumberFormat="1" applyFont="1" applyFill="1" applyBorder="1" applyAlignment="1">
      <alignment/>
    </xf>
    <xf numFmtId="177" fontId="16" fillId="0" borderId="10" xfId="0" applyNumberFormat="1" applyFont="1" applyFill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3" fillId="32" borderId="38" xfId="0" applyFont="1" applyFill="1" applyBorder="1" applyAlignment="1">
      <alignment horizontal="center"/>
    </xf>
    <xf numFmtId="0" fontId="3" fillId="32" borderId="42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3" fillId="32" borderId="42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textRotation="90" wrapText="1"/>
    </xf>
    <xf numFmtId="177" fontId="3" fillId="0" borderId="29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textRotation="90" wrapText="1"/>
    </xf>
    <xf numFmtId="0" fontId="13" fillId="32" borderId="36" xfId="0" applyFont="1" applyFill="1" applyBorder="1" applyAlignment="1">
      <alignment horizontal="center" vertical="center" wrapText="1"/>
    </xf>
    <xf numFmtId="0" fontId="13" fillId="32" borderId="37" xfId="0" applyFont="1" applyFill="1" applyBorder="1" applyAlignment="1">
      <alignment horizontal="center" vertical="center" wrapText="1"/>
    </xf>
    <xf numFmtId="0" fontId="13" fillId="32" borderId="42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textRotation="90" wrapText="1"/>
    </xf>
    <xf numFmtId="0" fontId="13" fillId="32" borderId="29" xfId="0" applyFont="1" applyFill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3" fillId="32" borderId="38" xfId="0" applyFont="1" applyFill="1" applyBorder="1" applyAlignment="1">
      <alignment horizontal="center" vertical="center" wrapText="1"/>
    </xf>
    <xf numFmtId="0" fontId="13" fillId="32" borderId="41" xfId="0" applyFont="1" applyFill="1" applyBorder="1" applyAlignment="1">
      <alignment horizontal="center" vertical="center" wrapText="1"/>
    </xf>
    <xf numFmtId="0" fontId="13" fillId="32" borderId="41" xfId="0" applyFont="1" applyFill="1" applyBorder="1" applyAlignment="1">
      <alignment horizontal="center"/>
    </xf>
    <xf numFmtId="0" fontId="13" fillId="32" borderId="37" xfId="0" applyFont="1" applyFill="1" applyBorder="1" applyAlignment="1">
      <alignment horizontal="center"/>
    </xf>
    <xf numFmtId="0" fontId="13" fillId="32" borderId="38" xfId="0" applyFont="1" applyFill="1" applyBorder="1" applyAlignment="1">
      <alignment horizontal="center"/>
    </xf>
    <xf numFmtId="0" fontId="13" fillId="32" borderId="42" xfId="0" applyFont="1" applyFill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textRotation="90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7"/>
  <sheetViews>
    <sheetView zoomScale="85" zoomScaleNormal="85" zoomScalePageLayoutView="0" workbookViewId="0" topLeftCell="A1">
      <selection activeCell="F24" sqref="F24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4" customWidth="1"/>
    <col min="19" max="19" width="5.8515625" style="4" customWidth="1"/>
    <col min="20" max="20" width="6.003906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32" width="4.00390625" style="4" customWidth="1"/>
    <col min="33" max="33" width="5.00390625" style="4" customWidth="1"/>
    <col min="34" max="34" width="4.140625" style="4" customWidth="1"/>
    <col min="35" max="35" width="5.00390625" style="4" customWidth="1"/>
    <col min="36" max="36" width="4.421875" style="4" customWidth="1"/>
    <col min="37" max="50" width="5.00390625" style="4" customWidth="1"/>
    <col min="51" max="51" width="8.8515625" style="50" customWidth="1"/>
    <col min="52" max="52" width="6.57421875" style="4" customWidth="1"/>
    <col min="53" max="16384" width="9.140625" style="1" customWidth="1"/>
  </cols>
  <sheetData>
    <row r="1" spans="1:52" ht="26.25" customHeight="1">
      <c r="A1" s="179" t="s">
        <v>213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1"/>
    </row>
    <row r="2" spans="1:52" ht="32.25" customHeight="1" thickBot="1">
      <c r="A2" s="182" t="s">
        <v>190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4"/>
    </row>
    <row r="3" spans="1:52" ht="25.5" customHeight="1">
      <c r="A3" s="185" t="s">
        <v>224</v>
      </c>
      <c r="B3" s="186"/>
      <c r="C3" s="186"/>
      <c r="D3" s="187"/>
      <c r="E3" s="16"/>
      <c r="F3" s="15"/>
      <c r="G3" s="192" t="s">
        <v>6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/>
      <c r="T3" s="193" t="s">
        <v>11</v>
      </c>
      <c r="U3" s="186"/>
      <c r="V3" s="186"/>
      <c r="W3" s="186"/>
      <c r="X3" s="186"/>
      <c r="Y3" s="186"/>
      <c r="Z3" s="186"/>
      <c r="AA3" s="186"/>
      <c r="AB3" s="187"/>
      <c r="AC3" s="194" t="s">
        <v>12</v>
      </c>
      <c r="AD3" s="195"/>
      <c r="AE3" s="196"/>
      <c r="AF3" s="194" t="s">
        <v>23</v>
      </c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7"/>
      <c r="AZ3" s="188" t="s">
        <v>24</v>
      </c>
    </row>
    <row r="4" spans="1:52" ht="133.5">
      <c r="A4" s="17" t="s">
        <v>225</v>
      </c>
      <c r="B4" s="8" t="s">
        <v>0</v>
      </c>
      <c r="C4" s="190" t="s">
        <v>1</v>
      </c>
      <c r="D4" s="191"/>
      <c r="E4" s="5"/>
      <c r="F4" s="6"/>
      <c r="G4" s="18" t="s">
        <v>2</v>
      </c>
      <c r="H4" s="18" t="s">
        <v>3</v>
      </c>
      <c r="I4" s="18" t="s">
        <v>221</v>
      </c>
      <c r="J4" s="18" t="s">
        <v>3</v>
      </c>
      <c r="K4" s="18" t="s">
        <v>4</v>
      </c>
      <c r="L4" s="18" t="s">
        <v>3</v>
      </c>
      <c r="M4" s="18" t="s">
        <v>222</v>
      </c>
      <c r="N4" s="18" t="s">
        <v>3</v>
      </c>
      <c r="O4" s="22" t="s">
        <v>229</v>
      </c>
      <c r="P4" s="18" t="s">
        <v>3</v>
      </c>
      <c r="Q4" s="18" t="s">
        <v>230</v>
      </c>
      <c r="R4" s="18" t="s">
        <v>3</v>
      </c>
      <c r="S4" s="12" t="s">
        <v>5</v>
      </c>
      <c r="T4" s="19" t="s">
        <v>31</v>
      </c>
      <c r="U4" s="11" t="s">
        <v>3</v>
      </c>
      <c r="V4" s="20" t="s">
        <v>7</v>
      </c>
      <c r="W4" s="11" t="s">
        <v>3</v>
      </c>
      <c r="X4" s="19" t="s">
        <v>13</v>
      </c>
      <c r="Y4" s="11" t="s">
        <v>3</v>
      </c>
      <c r="Z4" s="19" t="s">
        <v>14</v>
      </c>
      <c r="AA4" s="11" t="s">
        <v>3</v>
      </c>
      <c r="AB4" s="12" t="s">
        <v>5</v>
      </c>
      <c r="AC4" s="11" t="s">
        <v>8</v>
      </c>
      <c r="AD4" s="11" t="s">
        <v>9</v>
      </c>
      <c r="AE4" s="21" t="s">
        <v>10</v>
      </c>
      <c r="AF4" s="10" t="s">
        <v>15</v>
      </c>
      <c r="AG4" s="11" t="s">
        <v>3</v>
      </c>
      <c r="AH4" s="10" t="s">
        <v>16</v>
      </c>
      <c r="AI4" s="11" t="s">
        <v>3</v>
      </c>
      <c r="AJ4" s="10" t="s">
        <v>17</v>
      </c>
      <c r="AK4" s="11" t="s">
        <v>3</v>
      </c>
      <c r="AL4" s="10" t="s">
        <v>18</v>
      </c>
      <c r="AM4" s="11" t="s">
        <v>3</v>
      </c>
      <c r="AN4" s="10" t="s">
        <v>19</v>
      </c>
      <c r="AO4" s="11" t="s">
        <v>3</v>
      </c>
      <c r="AP4" s="10" t="s">
        <v>20</v>
      </c>
      <c r="AQ4" s="11" t="s">
        <v>3</v>
      </c>
      <c r="AR4" s="10" t="s">
        <v>21</v>
      </c>
      <c r="AS4" s="11" t="s">
        <v>3</v>
      </c>
      <c r="AT4" s="24" t="s">
        <v>231</v>
      </c>
      <c r="AU4" s="24" t="s">
        <v>3</v>
      </c>
      <c r="AV4" s="51" t="s">
        <v>232</v>
      </c>
      <c r="AW4" s="51" t="s">
        <v>3</v>
      </c>
      <c r="AX4" s="52" t="s">
        <v>25</v>
      </c>
      <c r="AY4" s="49" t="s">
        <v>22</v>
      </c>
      <c r="AZ4" s="189"/>
    </row>
    <row r="5" spans="1:52" s="77" customFormat="1" ht="13.5">
      <c r="A5" s="54">
        <v>1</v>
      </c>
      <c r="B5" s="55" t="s">
        <v>114</v>
      </c>
      <c r="C5" s="56">
        <v>21671</v>
      </c>
      <c r="D5" s="57" t="s">
        <v>56</v>
      </c>
      <c r="E5" s="58" t="s">
        <v>29</v>
      </c>
      <c r="F5" s="58" t="s">
        <v>98</v>
      </c>
      <c r="G5" s="59">
        <v>16</v>
      </c>
      <c r="H5" s="60">
        <f aca="true" t="shared" si="0" ref="H5:H17">G5*6</f>
        <v>96</v>
      </c>
      <c r="I5" s="59"/>
      <c r="J5" s="59">
        <f aca="true" t="shared" si="1" ref="J5:J17">I5*6</f>
        <v>0</v>
      </c>
      <c r="K5" s="59">
        <v>18</v>
      </c>
      <c r="L5" s="59">
        <f aca="true" t="shared" si="2" ref="L5:L17">IF(K5&gt;4,K5*2+4,K5*3)</f>
        <v>40</v>
      </c>
      <c r="M5" s="61"/>
      <c r="N5" s="59">
        <f aca="true" t="shared" si="3" ref="N5:N17">IF(M5&gt;4,M5*2+4,M5*3)</f>
        <v>0</v>
      </c>
      <c r="O5" s="61">
        <v>5</v>
      </c>
      <c r="P5" s="61">
        <f aca="true" t="shared" si="4" ref="P5:P17">O5*2</f>
        <v>10</v>
      </c>
      <c r="Q5" s="61">
        <v>7</v>
      </c>
      <c r="R5" s="61">
        <f aca="true" t="shared" si="5" ref="R5:R17">Q5*3</f>
        <v>21</v>
      </c>
      <c r="S5" s="62">
        <f aca="true" t="shared" si="6" ref="S5:S17">H5+J5+L5+N5+P5+R5</f>
        <v>167</v>
      </c>
      <c r="T5" s="63"/>
      <c r="U5" s="59">
        <f aca="true" t="shared" si="7" ref="U5:U17">IF(T5=0,0,6)</f>
        <v>0</v>
      </c>
      <c r="V5" s="59"/>
      <c r="W5" s="59">
        <f aca="true" t="shared" si="8" ref="W5:W17">V5*4</f>
        <v>0</v>
      </c>
      <c r="X5" s="59"/>
      <c r="Y5" s="59">
        <f aca="true" t="shared" si="9" ref="Y5:Y17">X5*3</f>
        <v>0</v>
      </c>
      <c r="Z5" s="59"/>
      <c r="AA5" s="59">
        <f aca="true" t="shared" si="10" ref="AA5:AA17">IF(Z5=0,0,6)</f>
        <v>0</v>
      </c>
      <c r="AB5" s="62">
        <f aca="true" t="shared" si="11" ref="AB5:AB17">U5+W5+Y5+AA5</f>
        <v>0</v>
      </c>
      <c r="AC5" s="63"/>
      <c r="AD5" s="59"/>
      <c r="AE5" s="62"/>
      <c r="AF5" s="63">
        <v>1</v>
      </c>
      <c r="AG5" s="59">
        <f aca="true" t="shared" si="12" ref="AG5:AG17">AF5*12</f>
        <v>12</v>
      </c>
      <c r="AH5" s="59"/>
      <c r="AI5" s="59">
        <f aca="true" t="shared" si="13" ref="AI5:AI17">AH5*5</f>
        <v>0</v>
      </c>
      <c r="AJ5" s="59">
        <v>1</v>
      </c>
      <c r="AK5" s="59">
        <f aca="true" t="shared" si="14" ref="AK5:AK17">AJ5*3</f>
        <v>3</v>
      </c>
      <c r="AL5" s="59"/>
      <c r="AM5" s="59">
        <f aca="true" t="shared" si="15" ref="AM5:AM17">AL5*1</f>
        <v>0</v>
      </c>
      <c r="AN5" s="59"/>
      <c r="AO5" s="59">
        <f aca="true" t="shared" si="16" ref="AO5:AO17">AN5*5</f>
        <v>0</v>
      </c>
      <c r="AP5" s="59"/>
      <c r="AQ5" s="59">
        <f aca="true" t="shared" si="17" ref="AQ5:AQ17">AP5*5</f>
        <v>0</v>
      </c>
      <c r="AR5" s="59"/>
      <c r="AS5" s="59">
        <f aca="true" t="shared" si="18" ref="AS5:AS17">AR5*1</f>
        <v>0</v>
      </c>
      <c r="AT5" s="59"/>
      <c r="AU5" s="64">
        <f aca="true" t="shared" si="19" ref="AU5:AU17">AT5*0.5</f>
        <v>0</v>
      </c>
      <c r="AV5" s="64"/>
      <c r="AW5" s="64">
        <f aca="true" t="shared" si="20" ref="AW5:AW17">AV5*1</f>
        <v>0</v>
      </c>
      <c r="AX5" s="65">
        <f aca="true" t="shared" si="21" ref="AX5:AX17">IF(AI5+AK5+AM5+AO5+AQ5+AS5+AU5+AW5&gt;10,10,AI5+AK5+AM5+AO5+AQ5+AS5+AU5+AW5)</f>
        <v>3</v>
      </c>
      <c r="AY5" s="66">
        <f aca="true" t="shared" si="22" ref="AY5:AY17">AG5+AX5</f>
        <v>15</v>
      </c>
      <c r="AZ5" s="67">
        <f aca="true" t="shared" si="23" ref="AZ5:AZ17">S5+AB5+AY5</f>
        <v>182</v>
      </c>
    </row>
    <row r="6" spans="1:52" s="77" customFormat="1" ht="13.5">
      <c r="A6" s="54">
        <v>2</v>
      </c>
      <c r="B6" s="55" t="s">
        <v>152</v>
      </c>
      <c r="C6" s="56">
        <v>23377</v>
      </c>
      <c r="D6" s="57" t="s">
        <v>56</v>
      </c>
      <c r="E6" s="58" t="s">
        <v>29</v>
      </c>
      <c r="F6" s="58" t="s">
        <v>98</v>
      </c>
      <c r="G6" s="59">
        <v>16</v>
      </c>
      <c r="H6" s="60">
        <f t="shared" si="0"/>
        <v>96</v>
      </c>
      <c r="I6" s="59"/>
      <c r="J6" s="59">
        <f t="shared" si="1"/>
        <v>0</v>
      </c>
      <c r="K6" s="59">
        <v>15</v>
      </c>
      <c r="L6" s="59">
        <f t="shared" si="2"/>
        <v>34</v>
      </c>
      <c r="M6" s="61"/>
      <c r="N6" s="59">
        <f t="shared" si="3"/>
        <v>0</v>
      </c>
      <c r="O6" s="61">
        <v>5</v>
      </c>
      <c r="P6" s="61">
        <f t="shared" si="4"/>
        <v>10</v>
      </c>
      <c r="Q6" s="61">
        <v>7</v>
      </c>
      <c r="R6" s="61">
        <f t="shared" si="5"/>
        <v>21</v>
      </c>
      <c r="S6" s="62">
        <f t="shared" si="6"/>
        <v>161</v>
      </c>
      <c r="T6" s="63"/>
      <c r="U6" s="59">
        <f t="shared" si="7"/>
        <v>0</v>
      </c>
      <c r="V6" s="59"/>
      <c r="W6" s="59">
        <f t="shared" si="8"/>
        <v>0</v>
      </c>
      <c r="X6" s="59">
        <v>1</v>
      </c>
      <c r="Y6" s="59">
        <f t="shared" si="9"/>
        <v>3</v>
      </c>
      <c r="Z6" s="59"/>
      <c r="AA6" s="59">
        <f t="shared" si="10"/>
        <v>0</v>
      </c>
      <c r="AB6" s="62">
        <f t="shared" si="11"/>
        <v>3</v>
      </c>
      <c r="AC6" s="63"/>
      <c r="AD6" s="59"/>
      <c r="AE6" s="62"/>
      <c r="AF6" s="63">
        <v>1</v>
      </c>
      <c r="AG6" s="59">
        <f t="shared" si="12"/>
        <v>12</v>
      </c>
      <c r="AH6" s="59"/>
      <c r="AI6" s="59">
        <f t="shared" si="13"/>
        <v>0</v>
      </c>
      <c r="AJ6" s="59"/>
      <c r="AK6" s="59">
        <f t="shared" si="14"/>
        <v>0</v>
      </c>
      <c r="AL6" s="59"/>
      <c r="AM6" s="59">
        <f t="shared" si="15"/>
        <v>0</v>
      </c>
      <c r="AN6" s="59"/>
      <c r="AO6" s="59">
        <f t="shared" si="16"/>
        <v>0</v>
      </c>
      <c r="AP6" s="59"/>
      <c r="AQ6" s="59">
        <f t="shared" si="17"/>
        <v>0</v>
      </c>
      <c r="AR6" s="59"/>
      <c r="AS6" s="59">
        <f t="shared" si="18"/>
        <v>0</v>
      </c>
      <c r="AT6" s="59"/>
      <c r="AU6" s="64">
        <f t="shared" si="19"/>
        <v>0</v>
      </c>
      <c r="AV6" s="64"/>
      <c r="AW6" s="64">
        <f t="shared" si="20"/>
        <v>0</v>
      </c>
      <c r="AX6" s="65">
        <f t="shared" si="21"/>
        <v>0</v>
      </c>
      <c r="AY6" s="66">
        <f t="shared" si="22"/>
        <v>12</v>
      </c>
      <c r="AZ6" s="67">
        <f t="shared" si="23"/>
        <v>176</v>
      </c>
    </row>
    <row r="7" spans="1:52" s="77" customFormat="1" ht="13.5">
      <c r="A7" s="54">
        <v>3</v>
      </c>
      <c r="B7" s="55" t="s">
        <v>99</v>
      </c>
      <c r="C7" s="56">
        <v>22672</v>
      </c>
      <c r="D7" s="57" t="s">
        <v>56</v>
      </c>
      <c r="E7" s="58" t="s">
        <v>29</v>
      </c>
      <c r="F7" s="58" t="s">
        <v>98</v>
      </c>
      <c r="G7" s="59">
        <v>14</v>
      </c>
      <c r="H7" s="60">
        <f t="shared" si="0"/>
        <v>84</v>
      </c>
      <c r="I7" s="59"/>
      <c r="J7" s="59">
        <f t="shared" si="1"/>
        <v>0</v>
      </c>
      <c r="K7" s="59">
        <v>13</v>
      </c>
      <c r="L7" s="59">
        <f t="shared" si="2"/>
        <v>30</v>
      </c>
      <c r="M7" s="61">
        <v>2</v>
      </c>
      <c r="N7" s="59">
        <f t="shared" si="3"/>
        <v>6</v>
      </c>
      <c r="O7" s="61">
        <v>5</v>
      </c>
      <c r="P7" s="61">
        <f t="shared" si="4"/>
        <v>10</v>
      </c>
      <c r="Q7" s="61">
        <v>7</v>
      </c>
      <c r="R7" s="61">
        <f t="shared" si="5"/>
        <v>21</v>
      </c>
      <c r="S7" s="62">
        <f t="shared" si="6"/>
        <v>151</v>
      </c>
      <c r="T7" s="63"/>
      <c r="U7" s="59">
        <f t="shared" si="7"/>
        <v>0</v>
      </c>
      <c r="V7" s="59"/>
      <c r="W7" s="59">
        <f t="shared" si="8"/>
        <v>0</v>
      </c>
      <c r="X7" s="59"/>
      <c r="Y7" s="59">
        <f t="shared" si="9"/>
        <v>0</v>
      </c>
      <c r="Z7" s="59"/>
      <c r="AA7" s="59">
        <f t="shared" si="10"/>
        <v>0</v>
      </c>
      <c r="AB7" s="62">
        <f t="shared" si="11"/>
        <v>0</v>
      </c>
      <c r="AC7" s="63"/>
      <c r="AD7" s="59"/>
      <c r="AE7" s="62"/>
      <c r="AF7" s="63">
        <v>1</v>
      </c>
      <c r="AG7" s="59">
        <f t="shared" si="12"/>
        <v>12</v>
      </c>
      <c r="AH7" s="59"/>
      <c r="AI7" s="59">
        <f t="shared" si="13"/>
        <v>0</v>
      </c>
      <c r="AJ7" s="59"/>
      <c r="AK7" s="59">
        <f t="shared" si="14"/>
        <v>0</v>
      </c>
      <c r="AL7" s="59"/>
      <c r="AM7" s="59">
        <f t="shared" si="15"/>
        <v>0</v>
      </c>
      <c r="AN7" s="59"/>
      <c r="AO7" s="59">
        <f t="shared" si="16"/>
        <v>0</v>
      </c>
      <c r="AP7" s="59"/>
      <c r="AQ7" s="59">
        <f t="shared" si="17"/>
        <v>0</v>
      </c>
      <c r="AR7" s="59"/>
      <c r="AS7" s="59">
        <f t="shared" si="18"/>
        <v>0</v>
      </c>
      <c r="AT7" s="59"/>
      <c r="AU7" s="64">
        <f t="shared" si="19"/>
        <v>0</v>
      </c>
      <c r="AV7" s="64"/>
      <c r="AW7" s="64">
        <f t="shared" si="20"/>
        <v>0</v>
      </c>
      <c r="AX7" s="65">
        <f t="shared" si="21"/>
        <v>0</v>
      </c>
      <c r="AY7" s="66">
        <f t="shared" si="22"/>
        <v>12</v>
      </c>
      <c r="AZ7" s="67">
        <f t="shared" si="23"/>
        <v>163</v>
      </c>
    </row>
    <row r="8" spans="1:52" s="102" customFormat="1" ht="13.5">
      <c r="A8" s="54">
        <v>4</v>
      </c>
      <c r="B8" s="55" t="s">
        <v>151</v>
      </c>
      <c r="C8" s="56">
        <v>20797</v>
      </c>
      <c r="D8" s="57" t="s">
        <v>56</v>
      </c>
      <c r="E8" s="58" t="s">
        <v>29</v>
      </c>
      <c r="F8" s="58" t="s">
        <v>98</v>
      </c>
      <c r="G8" s="59">
        <v>14</v>
      </c>
      <c r="H8" s="60">
        <f t="shared" si="0"/>
        <v>84</v>
      </c>
      <c r="I8" s="59"/>
      <c r="J8" s="59">
        <f t="shared" si="1"/>
        <v>0</v>
      </c>
      <c r="K8" s="59">
        <v>15</v>
      </c>
      <c r="L8" s="59">
        <f t="shared" si="2"/>
        <v>34</v>
      </c>
      <c r="M8" s="61"/>
      <c r="N8" s="59">
        <f t="shared" si="3"/>
        <v>0</v>
      </c>
      <c r="O8" s="61">
        <v>5</v>
      </c>
      <c r="P8" s="61">
        <f t="shared" si="4"/>
        <v>10</v>
      </c>
      <c r="Q8" s="61">
        <v>7</v>
      </c>
      <c r="R8" s="61">
        <f t="shared" si="5"/>
        <v>21</v>
      </c>
      <c r="S8" s="62">
        <f t="shared" si="6"/>
        <v>149</v>
      </c>
      <c r="T8" s="63"/>
      <c r="U8" s="59">
        <f t="shared" si="7"/>
        <v>0</v>
      </c>
      <c r="V8" s="59"/>
      <c r="W8" s="59">
        <f t="shared" si="8"/>
        <v>0</v>
      </c>
      <c r="X8" s="59"/>
      <c r="Y8" s="59">
        <f t="shared" si="9"/>
        <v>0</v>
      </c>
      <c r="Z8" s="59"/>
      <c r="AA8" s="59">
        <f t="shared" si="10"/>
        <v>0</v>
      </c>
      <c r="AB8" s="62">
        <f t="shared" si="11"/>
        <v>0</v>
      </c>
      <c r="AC8" s="63"/>
      <c r="AD8" s="59"/>
      <c r="AE8" s="62"/>
      <c r="AF8" s="63">
        <v>1</v>
      </c>
      <c r="AG8" s="59">
        <f t="shared" si="12"/>
        <v>12</v>
      </c>
      <c r="AH8" s="59"/>
      <c r="AI8" s="59">
        <f t="shared" si="13"/>
        <v>0</v>
      </c>
      <c r="AJ8" s="59"/>
      <c r="AK8" s="59">
        <f t="shared" si="14"/>
        <v>0</v>
      </c>
      <c r="AL8" s="59"/>
      <c r="AM8" s="59">
        <f t="shared" si="15"/>
        <v>0</v>
      </c>
      <c r="AN8" s="59"/>
      <c r="AO8" s="59">
        <f t="shared" si="16"/>
        <v>0</v>
      </c>
      <c r="AP8" s="59"/>
      <c r="AQ8" s="59">
        <f t="shared" si="17"/>
        <v>0</v>
      </c>
      <c r="AR8" s="59"/>
      <c r="AS8" s="59">
        <f t="shared" si="18"/>
        <v>0</v>
      </c>
      <c r="AT8" s="59"/>
      <c r="AU8" s="64">
        <f t="shared" si="19"/>
        <v>0</v>
      </c>
      <c r="AV8" s="64"/>
      <c r="AW8" s="64">
        <f t="shared" si="20"/>
        <v>0</v>
      </c>
      <c r="AX8" s="65">
        <f t="shared" si="21"/>
        <v>0</v>
      </c>
      <c r="AY8" s="66">
        <f t="shared" si="22"/>
        <v>12</v>
      </c>
      <c r="AZ8" s="67">
        <f t="shared" si="23"/>
        <v>161</v>
      </c>
    </row>
    <row r="9" spans="1:52" s="77" customFormat="1" ht="13.5">
      <c r="A9" s="54">
        <v>5</v>
      </c>
      <c r="B9" s="55" t="s">
        <v>150</v>
      </c>
      <c r="C9" s="56">
        <v>21118</v>
      </c>
      <c r="D9" s="57" t="s">
        <v>56</v>
      </c>
      <c r="E9" s="58" t="s">
        <v>29</v>
      </c>
      <c r="F9" s="58" t="s">
        <v>98</v>
      </c>
      <c r="G9" s="59">
        <v>16</v>
      </c>
      <c r="H9" s="60">
        <f t="shared" si="0"/>
        <v>96</v>
      </c>
      <c r="I9" s="59"/>
      <c r="J9" s="59">
        <f t="shared" si="1"/>
        <v>0</v>
      </c>
      <c r="K9" s="59">
        <v>8</v>
      </c>
      <c r="L9" s="59">
        <f t="shared" si="2"/>
        <v>20</v>
      </c>
      <c r="M9" s="61"/>
      <c r="N9" s="59">
        <f t="shared" si="3"/>
        <v>0</v>
      </c>
      <c r="O9" s="61">
        <v>4</v>
      </c>
      <c r="P9" s="61">
        <f t="shared" si="4"/>
        <v>8</v>
      </c>
      <c r="Q9" s="61">
        <v>7</v>
      </c>
      <c r="R9" s="61">
        <f t="shared" si="5"/>
        <v>21</v>
      </c>
      <c r="S9" s="62">
        <f t="shared" si="6"/>
        <v>145</v>
      </c>
      <c r="T9" s="63"/>
      <c r="U9" s="59">
        <f t="shared" si="7"/>
        <v>0</v>
      </c>
      <c r="V9" s="59"/>
      <c r="W9" s="59">
        <f t="shared" si="8"/>
        <v>0</v>
      </c>
      <c r="X9" s="59"/>
      <c r="Y9" s="59">
        <f t="shared" si="9"/>
        <v>0</v>
      </c>
      <c r="Z9" s="59"/>
      <c r="AA9" s="59">
        <f t="shared" si="10"/>
        <v>0</v>
      </c>
      <c r="AB9" s="62">
        <f t="shared" si="11"/>
        <v>0</v>
      </c>
      <c r="AC9" s="63"/>
      <c r="AD9" s="59"/>
      <c r="AE9" s="62"/>
      <c r="AF9" s="63">
        <v>1</v>
      </c>
      <c r="AG9" s="59">
        <f t="shared" si="12"/>
        <v>12</v>
      </c>
      <c r="AH9" s="59"/>
      <c r="AI9" s="59">
        <f t="shared" si="13"/>
        <v>0</v>
      </c>
      <c r="AJ9" s="59"/>
      <c r="AK9" s="59">
        <f t="shared" si="14"/>
        <v>0</v>
      </c>
      <c r="AL9" s="59"/>
      <c r="AM9" s="59">
        <f t="shared" si="15"/>
        <v>0</v>
      </c>
      <c r="AN9" s="59"/>
      <c r="AO9" s="59">
        <f t="shared" si="16"/>
        <v>0</v>
      </c>
      <c r="AP9" s="59"/>
      <c r="AQ9" s="59">
        <f t="shared" si="17"/>
        <v>0</v>
      </c>
      <c r="AR9" s="59"/>
      <c r="AS9" s="59">
        <f t="shared" si="18"/>
        <v>0</v>
      </c>
      <c r="AT9" s="59"/>
      <c r="AU9" s="64">
        <f t="shared" si="19"/>
        <v>0</v>
      </c>
      <c r="AV9" s="64"/>
      <c r="AW9" s="64">
        <f t="shared" si="20"/>
        <v>0</v>
      </c>
      <c r="AX9" s="65">
        <f t="shared" si="21"/>
        <v>0</v>
      </c>
      <c r="AY9" s="66">
        <f t="shared" si="22"/>
        <v>12</v>
      </c>
      <c r="AZ9" s="67">
        <f t="shared" si="23"/>
        <v>157</v>
      </c>
    </row>
    <row r="10" spans="1:52" s="77" customFormat="1" ht="13.5">
      <c r="A10" s="54">
        <v>6</v>
      </c>
      <c r="B10" s="55" t="s">
        <v>153</v>
      </c>
      <c r="C10" s="56">
        <v>24036</v>
      </c>
      <c r="D10" s="55" t="s">
        <v>56</v>
      </c>
      <c r="E10" s="58" t="s">
        <v>29</v>
      </c>
      <c r="F10" s="58" t="s">
        <v>98</v>
      </c>
      <c r="G10" s="59">
        <v>14</v>
      </c>
      <c r="H10" s="60">
        <f t="shared" si="0"/>
        <v>84</v>
      </c>
      <c r="I10" s="59"/>
      <c r="J10" s="59">
        <f t="shared" si="1"/>
        <v>0</v>
      </c>
      <c r="K10" s="59">
        <v>10</v>
      </c>
      <c r="L10" s="59">
        <f t="shared" si="2"/>
        <v>24</v>
      </c>
      <c r="M10" s="59"/>
      <c r="N10" s="59">
        <f t="shared" si="3"/>
        <v>0</v>
      </c>
      <c r="O10" s="61">
        <v>5</v>
      </c>
      <c r="P10" s="61">
        <f t="shared" si="4"/>
        <v>10</v>
      </c>
      <c r="Q10" s="61">
        <v>7</v>
      </c>
      <c r="R10" s="61">
        <f t="shared" si="5"/>
        <v>21</v>
      </c>
      <c r="S10" s="62">
        <f t="shared" si="6"/>
        <v>139</v>
      </c>
      <c r="T10" s="59"/>
      <c r="U10" s="59">
        <f t="shared" si="7"/>
        <v>0</v>
      </c>
      <c r="V10" s="59"/>
      <c r="W10" s="59">
        <f t="shared" si="8"/>
        <v>0</v>
      </c>
      <c r="X10" s="59"/>
      <c r="Y10" s="59">
        <f t="shared" si="9"/>
        <v>0</v>
      </c>
      <c r="Z10" s="59"/>
      <c r="AA10" s="59">
        <f t="shared" si="10"/>
        <v>0</v>
      </c>
      <c r="AB10" s="59">
        <f t="shared" si="11"/>
        <v>0</v>
      </c>
      <c r="AC10" s="59"/>
      <c r="AD10" s="59"/>
      <c r="AE10" s="59"/>
      <c r="AF10" s="59">
        <v>1</v>
      </c>
      <c r="AG10" s="59">
        <f t="shared" si="12"/>
        <v>12</v>
      </c>
      <c r="AH10" s="59"/>
      <c r="AI10" s="59">
        <f t="shared" si="13"/>
        <v>0</v>
      </c>
      <c r="AJ10" s="59"/>
      <c r="AK10" s="59">
        <f t="shared" si="14"/>
        <v>0</v>
      </c>
      <c r="AL10" s="59"/>
      <c r="AM10" s="59">
        <f t="shared" si="15"/>
        <v>0</v>
      </c>
      <c r="AN10" s="59"/>
      <c r="AO10" s="59">
        <f t="shared" si="16"/>
        <v>0</v>
      </c>
      <c r="AP10" s="59"/>
      <c r="AQ10" s="59">
        <f t="shared" si="17"/>
        <v>0</v>
      </c>
      <c r="AR10" s="59"/>
      <c r="AS10" s="59">
        <f t="shared" si="18"/>
        <v>0</v>
      </c>
      <c r="AT10" s="59"/>
      <c r="AU10" s="64">
        <f t="shared" si="19"/>
        <v>0</v>
      </c>
      <c r="AV10" s="64"/>
      <c r="AW10" s="64">
        <f t="shared" si="20"/>
        <v>0</v>
      </c>
      <c r="AX10" s="65">
        <f t="shared" si="21"/>
        <v>0</v>
      </c>
      <c r="AY10" s="65">
        <f t="shared" si="22"/>
        <v>12</v>
      </c>
      <c r="AZ10" s="68">
        <f t="shared" si="23"/>
        <v>151</v>
      </c>
    </row>
    <row r="11" spans="1:52" s="77" customFormat="1" ht="13.5">
      <c r="A11" s="54">
        <v>7</v>
      </c>
      <c r="B11" s="55" t="s">
        <v>267</v>
      </c>
      <c r="C11" s="56">
        <v>21620</v>
      </c>
      <c r="D11" s="55" t="s">
        <v>56</v>
      </c>
      <c r="E11" s="58" t="s">
        <v>29</v>
      </c>
      <c r="F11" s="58" t="s">
        <v>98</v>
      </c>
      <c r="G11" s="59"/>
      <c r="H11" s="60">
        <f t="shared" si="0"/>
        <v>0</v>
      </c>
      <c r="I11" s="59"/>
      <c r="J11" s="59">
        <f t="shared" si="1"/>
        <v>0</v>
      </c>
      <c r="K11" s="59">
        <v>34</v>
      </c>
      <c r="L11" s="59">
        <f t="shared" si="2"/>
        <v>72</v>
      </c>
      <c r="M11" s="59"/>
      <c r="N11" s="59">
        <f t="shared" si="3"/>
        <v>0</v>
      </c>
      <c r="O11" s="61"/>
      <c r="P11" s="61">
        <f t="shared" si="4"/>
        <v>0</v>
      </c>
      <c r="Q11" s="61"/>
      <c r="R11" s="61">
        <f t="shared" si="5"/>
        <v>0</v>
      </c>
      <c r="S11" s="62">
        <f t="shared" si="6"/>
        <v>72</v>
      </c>
      <c r="T11" s="59"/>
      <c r="U11" s="59">
        <f t="shared" si="7"/>
        <v>0</v>
      </c>
      <c r="V11" s="59"/>
      <c r="W11" s="59">
        <f t="shared" si="8"/>
        <v>0</v>
      </c>
      <c r="X11" s="59"/>
      <c r="Y11" s="59">
        <f t="shared" si="9"/>
        <v>0</v>
      </c>
      <c r="Z11" s="59"/>
      <c r="AA11" s="59">
        <f t="shared" si="10"/>
        <v>0</v>
      </c>
      <c r="AB11" s="59">
        <f t="shared" si="11"/>
        <v>0</v>
      </c>
      <c r="AC11" s="59"/>
      <c r="AD11" s="59"/>
      <c r="AE11" s="59"/>
      <c r="AF11" s="59">
        <v>1</v>
      </c>
      <c r="AG11" s="59">
        <f t="shared" si="12"/>
        <v>12</v>
      </c>
      <c r="AH11" s="59"/>
      <c r="AI11" s="59">
        <f t="shared" si="13"/>
        <v>0</v>
      </c>
      <c r="AJ11" s="59"/>
      <c r="AK11" s="59">
        <f t="shared" si="14"/>
        <v>0</v>
      </c>
      <c r="AL11" s="59"/>
      <c r="AM11" s="59">
        <f t="shared" si="15"/>
        <v>0</v>
      </c>
      <c r="AN11" s="59">
        <v>1</v>
      </c>
      <c r="AO11" s="59">
        <f t="shared" si="16"/>
        <v>5</v>
      </c>
      <c r="AP11" s="59"/>
      <c r="AQ11" s="59">
        <f t="shared" si="17"/>
        <v>0</v>
      </c>
      <c r="AR11" s="59"/>
      <c r="AS11" s="59">
        <f t="shared" si="18"/>
        <v>0</v>
      </c>
      <c r="AT11" s="59"/>
      <c r="AU11" s="64">
        <f t="shared" si="19"/>
        <v>0</v>
      </c>
      <c r="AV11" s="64"/>
      <c r="AW11" s="64">
        <f t="shared" si="20"/>
        <v>0</v>
      </c>
      <c r="AX11" s="65">
        <f t="shared" si="21"/>
        <v>5</v>
      </c>
      <c r="AY11" s="65">
        <f t="shared" si="22"/>
        <v>17</v>
      </c>
      <c r="AZ11" s="68">
        <f t="shared" si="23"/>
        <v>89</v>
      </c>
    </row>
    <row r="12" spans="1:52" s="77" customFormat="1" ht="13.5">
      <c r="A12" s="54">
        <v>8</v>
      </c>
      <c r="B12" s="55" t="s">
        <v>263</v>
      </c>
      <c r="C12" s="56">
        <v>21342</v>
      </c>
      <c r="D12" s="55" t="s">
        <v>56</v>
      </c>
      <c r="E12" s="58" t="s">
        <v>29</v>
      </c>
      <c r="F12" s="58" t="s">
        <v>98</v>
      </c>
      <c r="G12" s="59"/>
      <c r="H12" s="60">
        <f t="shared" si="0"/>
        <v>0</v>
      </c>
      <c r="I12" s="59"/>
      <c r="J12" s="59">
        <f t="shared" si="1"/>
        <v>0</v>
      </c>
      <c r="K12" s="59">
        <v>32</v>
      </c>
      <c r="L12" s="59">
        <f t="shared" si="2"/>
        <v>68</v>
      </c>
      <c r="M12" s="59"/>
      <c r="N12" s="59">
        <f t="shared" si="3"/>
        <v>0</v>
      </c>
      <c r="O12" s="61"/>
      <c r="P12" s="61">
        <f t="shared" si="4"/>
        <v>0</v>
      </c>
      <c r="Q12" s="61"/>
      <c r="R12" s="61">
        <f t="shared" si="5"/>
        <v>0</v>
      </c>
      <c r="S12" s="62">
        <f t="shared" si="6"/>
        <v>68</v>
      </c>
      <c r="T12" s="59"/>
      <c r="U12" s="59">
        <f t="shared" si="7"/>
        <v>0</v>
      </c>
      <c r="V12" s="59"/>
      <c r="W12" s="59">
        <f t="shared" si="8"/>
        <v>0</v>
      </c>
      <c r="X12" s="59"/>
      <c r="Y12" s="59">
        <f t="shared" si="9"/>
        <v>0</v>
      </c>
      <c r="Z12" s="59"/>
      <c r="AA12" s="59">
        <f t="shared" si="10"/>
        <v>0</v>
      </c>
      <c r="AB12" s="59">
        <f t="shared" si="11"/>
        <v>0</v>
      </c>
      <c r="AC12" s="59"/>
      <c r="AD12" s="59"/>
      <c r="AE12" s="59"/>
      <c r="AF12" s="59">
        <v>1</v>
      </c>
      <c r="AG12" s="59">
        <f t="shared" si="12"/>
        <v>12</v>
      </c>
      <c r="AH12" s="59">
        <v>1</v>
      </c>
      <c r="AI12" s="59">
        <f t="shared" si="13"/>
        <v>5</v>
      </c>
      <c r="AJ12" s="59"/>
      <c r="AK12" s="59">
        <f t="shared" si="14"/>
        <v>0</v>
      </c>
      <c r="AL12" s="59"/>
      <c r="AM12" s="59">
        <f t="shared" si="15"/>
        <v>0</v>
      </c>
      <c r="AN12" s="59"/>
      <c r="AO12" s="59">
        <f t="shared" si="16"/>
        <v>0</v>
      </c>
      <c r="AP12" s="59"/>
      <c r="AQ12" s="59">
        <f t="shared" si="17"/>
        <v>0</v>
      </c>
      <c r="AR12" s="59"/>
      <c r="AS12" s="59">
        <f t="shared" si="18"/>
        <v>0</v>
      </c>
      <c r="AT12" s="59"/>
      <c r="AU12" s="64">
        <f t="shared" si="19"/>
        <v>0</v>
      </c>
      <c r="AV12" s="64"/>
      <c r="AW12" s="64">
        <f t="shared" si="20"/>
        <v>0</v>
      </c>
      <c r="AX12" s="65">
        <f t="shared" si="21"/>
        <v>5</v>
      </c>
      <c r="AY12" s="65">
        <f t="shared" si="22"/>
        <v>17</v>
      </c>
      <c r="AZ12" s="68">
        <f t="shared" si="23"/>
        <v>85</v>
      </c>
    </row>
    <row r="13" spans="1:52" s="77" customFormat="1" ht="13.5">
      <c r="A13" s="54">
        <v>9</v>
      </c>
      <c r="B13" s="55" t="s">
        <v>264</v>
      </c>
      <c r="C13" s="56">
        <v>23320</v>
      </c>
      <c r="D13" s="55" t="s">
        <v>56</v>
      </c>
      <c r="E13" s="58" t="s">
        <v>29</v>
      </c>
      <c r="F13" s="58" t="s">
        <v>98</v>
      </c>
      <c r="G13" s="59"/>
      <c r="H13" s="60">
        <f t="shared" si="0"/>
        <v>0</v>
      </c>
      <c r="I13" s="59"/>
      <c r="J13" s="59">
        <f t="shared" si="1"/>
        <v>0</v>
      </c>
      <c r="K13" s="59">
        <v>25</v>
      </c>
      <c r="L13" s="59">
        <f t="shared" si="2"/>
        <v>54</v>
      </c>
      <c r="M13" s="59"/>
      <c r="N13" s="59">
        <f t="shared" si="3"/>
        <v>0</v>
      </c>
      <c r="O13" s="61"/>
      <c r="P13" s="61">
        <f t="shared" si="4"/>
        <v>0</v>
      </c>
      <c r="Q13" s="61"/>
      <c r="R13" s="61">
        <f t="shared" si="5"/>
        <v>0</v>
      </c>
      <c r="S13" s="62">
        <f t="shared" si="6"/>
        <v>54</v>
      </c>
      <c r="T13" s="59"/>
      <c r="U13" s="59">
        <f t="shared" si="7"/>
        <v>0</v>
      </c>
      <c r="V13" s="59"/>
      <c r="W13" s="59">
        <f t="shared" si="8"/>
        <v>0</v>
      </c>
      <c r="X13" s="59"/>
      <c r="Y13" s="59">
        <f t="shared" si="9"/>
        <v>0</v>
      </c>
      <c r="Z13" s="59"/>
      <c r="AA13" s="59">
        <f t="shared" si="10"/>
        <v>0</v>
      </c>
      <c r="AB13" s="59">
        <f t="shared" si="11"/>
        <v>0</v>
      </c>
      <c r="AC13" s="59"/>
      <c r="AD13" s="59"/>
      <c r="AE13" s="59"/>
      <c r="AF13" s="59">
        <v>1</v>
      </c>
      <c r="AG13" s="59">
        <f t="shared" si="12"/>
        <v>12</v>
      </c>
      <c r="AH13" s="59"/>
      <c r="AI13" s="59">
        <f t="shared" si="13"/>
        <v>0</v>
      </c>
      <c r="AJ13" s="59"/>
      <c r="AK13" s="59">
        <f t="shared" si="14"/>
        <v>0</v>
      </c>
      <c r="AL13" s="59"/>
      <c r="AM13" s="59">
        <f t="shared" si="15"/>
        <v>0</v>
      </c>
      <c r="AN13" s="59">
        <v>1</v>
      </c>
      <c r="AO13" s="59">
        <f t="shared" si="16"/>
        <v>5</v>
      </c>
      <c r="AP13" s="59"/>
      <c r="AQ13" s="59">
        <f t="shared" si="17"/>
        <v>0</v>
      </c>
      <c r="AR13" s="59"/>
      <c r="AS13" s="59">
        <f t="shared" si="18"/>
        <v>0</v>
      </c>
      <c r="AT13" s="59"/>
      <c r="AU13" s="64">
        <f t="shared" si="19"/>
        <v>0</v>
      </c>
      <c r="AV13" s="64"/>
      <c r="AW13" s="64">
        <f t="shared" si="20"/>
        <v>0</v>
      </c>
      <c r="AX13" s="65">
        <f t="shared" si="21"/>
        <v>5</v>
      </c>
      <c r="AY13" s="65">
        <f t="shared" si="22"/>
        <v>17</v>
      </c>
      <c r="AZ13" s="68">
        <f t="shared" si="23"/>
        <v>71</v>
      </c>
    </row>
    <row r="14" spans="1:52" s="77" customFormat="1" ht="13.5">
      <c r="A14" s="54">
        <v>10</v>
      </c>
      <c r="B14" s="55" t="s">
        <v>265</v>
      </c>
      <c r="C14" s="56">
        <v>20334</v>
      </c>
      <c r="D14" s="55" t="s">
        <v>56</v>
      </c>
      <c r="E14" s="58" t="s">
        <v>29</v>
      </c>
      <c r="F14" s="58" t="s">
        <v>98</v>
      </c>
      <c r="G14" s="59"/>
      <c r="H14" s="60">
        <f t="shared" si="0"/>
        <v>0</v>
      </c>
      <c r="I14" s="59"/>
      <c r="J14" s="59">
        <f t="shared" si="1"/>
        <v>0</v>
      </c>
      <c r="K14" s="59">
        <v>24</v>
      </c>
      <c r="L14" s="59">
        <f t="shared" si="2"/>
        <v>52</v>
      </c>
      <c r="M14" s="59"/>
      <c r="N14" s="59">
        <f t="shared" si="3"/>
        <v>0</v>
      </c>
      <c r="O14" s="61"/>
      <c r="P14" s="61">
        <f t="shared" si="4"/>
        <v>0</v>
      </c>
      <c r="Q14" s="61"/>
      <c r="R14" s="61">
        <f t="shared" si="5"/>
        <v>0</v>
      </c>
      <c r="S14" s="62">
        <f t="shared" si="6"/>
        <v>52</v>
      </c>
      <c r="T14" s="59"/>
      <c r="U14" s="59">
        <f t="shared" si="7"/>
        <v>0</v>
      </c>
      <c r="V14" s="59"/>
      <c r="W14" s="59">
        <f t="shared" si="8"/>
        <v>0</v>
      </c>
      <c r="X14" s="59"/>
      <c r="Y14" s="59">
        <f t="shared" si="9"/>
        <v>0</v>
      </c>
      <c r="Z14" s="59"/>
      <c r="AA14" s="59">
        <f t="shared" si="10"/>
        <v>0</v>
      </c>
      <c r="AB14" s="59">
        <f t="shared" si="11"/>
        <v>0</v>
      </c>
      <c r="AC14" s="59"/>
      <c r="AD14" s="59"/>
      <c r="AE14" s="59"/>
      <c r="AF14" s="59">
        <v>1</v>
      </c>
      <c r="AG14" s="59">
        <f t="shared" si="12"/>
        <v>12</v>
      </c>
      <c r="AH14" s="59"/>
      <c r="AI14" s="59">
        <f t="shared" si="13"/>
        <v>0</v>
      </c>
      <c r="AJ14" s="59"/>
      <c r="AK14" s="59">
        <f t="shared" si="14"/>
        <v>0</v>
      </c>
      <c r="AL14" s="59"/>
      <c r="AM14" s="59">
        <f t="shared" si="15"/>
        <v>0</v>
      </c>
      <c r="AN14" s="59"/>
      <c r="AO14" s="59">
        <f t="shared" si="16"/>
        <v>0</v>
      </c>
      <c r="AP14" s="59"/>
      <c r="AQ14" s="59">
        <f t="shared" si="17"/>
        <v>0</v>
      </c>
      <c r="AR14" s="59"/>
      <c r="AS14" s="59">
        <f t="shared" si="18"/>
        <v>0</v>
      </c>
      <c r="AT14" s="59"/>
      <c r="AU14" s="64">
        <f t="shared" si="19"/>
        <v>0</v>
      </c>
      <c r="AV14" s="64"/>
      <c r="AW14" s="64">
        <f t="shared" si="20"/>
        <v>0</v>
      </c>
      <c r="AX14" s="65">
        <f t="shared" si="21"/>
        <v>0</v>
      </c>
      <c r="AY14" s="65">
        <f t="shared" si="22"/>
        <v>12</v>
      </c>
      <c r="AZ14" s="68">
        <f t="shared" si="23"/>
        <v>64</v>
      </c>
    </row>
    <row r="15" spans="1:52" s="77" customFormat="1" ht="13.5">
      <c r="A15" s="54">
        <v>11</v>
      </c>
      <c r="B15" s="55" t="s">
        <v>266</v>
      </c>
      <c r="C15" s="56">
        <v>20646</v>
      </c>
      <c r="D15" s="55" t="s">
        <v>56</v>
      </c>
      <c r="E15" s="58" t="s">
        <v>29</v>
      </c>
      <c r="F15" s="58" t="s">
        <v>98</v>
      </c>
      <c r="G15" s="59"/>
      <c r="H15" s="60">
        <f t="shared" si="0"/>
        <v>0</v>
      </c>
      <c r="I15" s="59"/>
      <c r="J15" s="59">
        <f t="shared" si="1"/>
        <v>0</v>
      </c>
      <c r="K15" s="59">
        <v>24</v>
      </c>
      <c r="L15" s="59">
        <f t="shared" si="2"/>
        <v>52</v>
      </c>
      <c r="M15" s="59"/>
      <c r="N15" s="59">
        <f t="shared" si="3"/>
        <v>0</v>
      </c>
      <c r="O15" s="61"/>
      <c r="P15" s="61">
        <f t="shared" si="4"/>
        <v>0</v>
      </c>
      <c r="Q15" s="61"/>
      <c r="R15" s="61">
        <f t="shared" si="5"/>
        <v>0</v>
      </c>
      <c r="S15" s="62">
        <f t="shared" si="6"/>
        <v>52</v>
      </c>
      <c r="T15" s="59"/>
      <c r="U15" s="59">
        <f t="shared" si="7"/>
        <v>0</v>
      </c>
      <c r="V15" s="59"/>
      <c r="W15" s="59">
        <f t="shared" si="8"/>
        <v>0</v>
      </c>
      <c r="X15" s="59"/>
      <c r="Y15" s="59">
        <f t="shared" si="9"/>
        <v>0</v>
      </c>
      <c r="Z15" s="59"/>
      <c r="AA15" s="59">
        <f t="shared" si="10"/>
        <v>0</v>
      </c>
      <c r="AB15" s="59">
        <f t="shared" si="11"/>
        <v>0</v>
      </c>
      <c r="AC15" s="59"/>
      <c r="AD15" s="59"/>
      <c r="AE15" s="59"/>
      <c r="AF15" s="59">
        <v>1</v>
      </c>
      <c r="AG15" s="59">
        <f t="shared" si="12"/>
        <v>12</v>
      </c>
      <c r="AH15" s="59"/>
      <c r="AI15" s="59">
        <f t="shared" si="13"/>
        <v>0</v>
      </c>
      <c r="AJ15" s="59"/>
      <c r="AK15" s="59">
        <f t="shared" si="14"/>
        <v>0</v>
      </c>
      <c r="AL15" s="59"/>
      <c r="AM15" s="59">
        <f t="shared" si="15"/>
        <v>0</v>
      </c>
      <c r="AN15" s="59"/>
      <c r="AO15" s="59">
        <f t="shared" si="16"/>
        <v>0</v>
      </c>
      <c r="AP15" s="59"/>
      <c r="AQ15" s="59">
        <f t="shared" si="17"/>
        <v>0</v>
      </c>
      <c r="AR15" s="59"/>
      <c r="AS15" s="59">
        <f t="shared" si="18"/>
        <v>0</v>
      </c>
      <c r="AT15" s="59"/>
      <c r="AU15" s="64">
        <f t="shared" si="19"/>
        <v>0</v>
      </c>
      <c r="AV15" s="64"/>
      <c r="AW15" s="64">
        <f t="shared" si="20"/>
        <v>0</v>
      </c>
      <c r="AX15" s="65">
        <f t="shared" si="21"/>
        <v>0</v>
      </c>
      <c r="AY15" s="65">
        <f t="shared" si="22"/>
        <v>12</v>
      </c>
      <c r="AZ15" s="68">
        <f t="shared" si="23"/>
        <v>64</v>
      </c>
    </row>
    <row r="16" spans="1:52" s="77" customFormat="1" ht="13.5">
      <c r="A16" s="54">
        <v>12</v>
      </c>
      <c r="B16" s="55" t="s">
        <v>268</v>
      </c>
      <c r="C16" s="56">
        <v>24315</v>
      </c>
      <c r="D16" s="55" t="s">
        <v>56</v>
      </c>
      <c r="E16" s="58" t="s">
        <v>29</v>
      </c>
      <c r="F16" s="58" t="s">
        <v>98</v>
      </c>
      <c r="G16" s="59"/>
      <c r="H16" s="60">
        <f t="shared" si="0"/>
        <v>0</v>
      </c>
      <c r="I16" s="59"/>
      <c r="J16" s="59">
        <f t="shared" si="1"/>
        <v>0</v>
      </c>
      <c r="K16" s="59">
        <v>20</v>
      </c>
      <c r="L16" s="59">
        <f t="shared" si="2"/>
        <v>44</v>
      </c>
      <c r="M16" s="59"/>
      <c r="N16" s="59">
        <f t="shared" si="3"/>
        <v>0</v>
      </c>
      <c r="O16" s="61"/>
      <c r="P16" s="61">
        <f t="shared" si="4"/>
        <v>0</v>
      </c>
      <c r="Q16" s="61"/>
      <c r="R16" s="61">
        <f t="shared" si="5"/>
        <v>0</v>
      </c>
      <c r="S16" s="62">
        <f t="shared" si="6"/>
        <v>44</v>
      </c>
      <c r="T16" s="59"/>
      <c r="U16" s="59">
        <f t="shared" si="7"/>
        <v>0</v>
      </c>
      <c r="V16" s="59"/>
      <c r="W16" s="59">
        <f t="shared" si="8"/>
        <v>0</v>
      </c>
      <c r="X16" s="59"/>
      <c r="Y16" s="59">
        <f t="shared" si="9"/>
        <v>0</v>
      </c>
      <c r="Z16" s="59"/>
      <c r="AA16" s="59">
        <f t="shared" si="10"/>
        <v>0</v>
      </c>
      <c r="AB16" s="59">
        <f t="shared" si="11"/>
        <v>0</v>
      </c>
      <c r="AC16" s="59"/>
      <c r="AD16" s="59"/>
      <c r="AE16" s="59"/>
      <c r="AF16" s="59">
        <v>1</v>
      </c>
      <c r="AG16" s="59">
        <f t="shared" si="12"/>
        <v>12</v>
      </c>
      <c r="AH16" s="59"/>
      <c r="AI16" s="59">
        <f t="shared" si="13"/>
        <v>0</v>
      </c>
      <c r="AJ16" s="59"/>
      <c r="AK16" s="59">
        <f t="shared" si="14"/>
        <v>0</v>
      </c>
      <c r="AL16" s="59"/>
      <c r="AM16" s="59">
        <f t="shared" si="15"/>
        <v>0</v>
      </c>
      <c r="AN16" s="59"/>
      <c r="AO16" s="59">
        <f t="shared" si="16"/>
        <v>0</v>
      </c>
      <c r="AP16" s="59"/>
      <c r="AQ16" s="59">
        <f t="shared" si="17"/>
        <v>0</v>
      </c>
      <c r="AR16" s="59"/>
      <c r="AS16" s="59">
        <f t="shared" si="18"/>
        <v>0</v>
      </c>
      <c r="AT16" s="59"/>
      <c r="AU16" s="64">
        <f t="shared" si="19"/>
        <v>0</v>
      </c>
      <c r="AV16" s="64"/>
      <c r="AW16" s="64">
        <f t="shared" si="20"/>
        <v>0</v>
      </c>
      <c r="AX16" s="65">
        <f t="shared" si="21"/>
        <v>0</v>
      </c>
      <c r="AY16" s="65">
        <f t="shared" si="22"/>
        <v>12</v>
      </c>
      <c r="AZ16" s="68">
        <f t="shared" si="23"/>
        <v>56</v>
      </c>
    </row>
    <row r="17" spans="1:52" s="77" customFormat="1" ht="13.5">
      <c r="A17" s="54">
        <v>13</v>
      </c>
      <c r="B17" s="55" t="s">
        <v>269</v>
      </c>
      <c r="C17" s="56"/>
      <c r="D17" s="55" t="s">
        <v>56</v>
      </c>
      <c r="E17" s="58" t="s">
        <v>29</v>
      </c>
      <c r="F17" s="58" t="s">
        <v>98</v>
      </c>
      <c r="G17" s="59"/>
      <c r="H17" s="60">
        <f t="shared" si="0"/>
        <v>0</v>
      </c>
      <c r="I17" s="59"/>
      <c r="J17" s="59">
        <f t="shared" si="1"/>
        <v>0</v>
      </c>
      <c r="K17" s="59"/>
      <c r="L17" s="59">
        <f t="shared" si="2"/>
        <v>0</v>
      </c>
      <c r="M17" s="59"/>
      <c r="N17" s="59">
        <f t="shared" si="3"/>
        <v>0</v>
      </c>
      <c r="O17" s="61"/>
      <c r="P17" s="61">
        <f t="shared" si="4"/>
        <v>0</v>
      </c>
      <c r="Q17" s="61"/>
      <c r="R17" s="61">
        <f t="shared" si="5"/>
        <v>0</v>
      </c>
      <c r="S17" s="62">
        <f t="shared" si="6"/>
        <v>0</v>
      </c>
      <c r="T17" s="59"/>
      <c r="U17" s="59">
        <f t="shared" si="7"/>
        <v>0</v>
      </c>
      <c r="V17" s="59"/>
      <c r="W17" s="59">
        <f t="shared" si="8"/>
        <v>0</v>
      </c>
      <c r="X17" s="59"/>
      <c r="Y17" s="59">
        <f t="shared" si="9"/>
        <v>0</v>
      </c>
      <c r="Z17" s="59"/>
      <c r="AA17" s="59">
        <f t="shared" si="10"/>
        <v>0</v>
      </c>
      <c r="AB17" s="59">
        <f t="shared" si="11"/>
        <v>0</v>
      </c>
      <c r="AC17" s="59"/>
      <c r="AD17" s="59"/>
      <c r="AE17" s="59"/>
      <c r="AF17" s="59">
        <v>1</v>
      </c>
      <c r="AG17" s="59">
        <f t="shared" si="12"/>
        <v>12</v>
      </c>
      <c r="AH17" s="59"/>
      <c r="AI17" s="59">
        <f t="shared" si="13"/>
        <v>0</v>
      </c>
      <c r="AJ17" s="59"/>
      <c r="AK17" s="59">
        <f t="shared" si="14"/>
        <v>0</v>
      </c>
      <c r="AL17" s="59"/>
      <c r="AM17" s="59">
        <f t="shared" si="15"/>
        <v>0</v>
      </c>
      <c r="AN17" s="59"/>
      <c r="AO17" s="59">
        <f t="shared" si="16"/>
        <v>0</v>
      </c>
      <c r="AP17" s="59"/>
      <c r="AQ17" s="59">
        <f t="shared" si="17"/>
        <v>0</v>
      </c>
      <c r="AR17" s="59"/>
      <c r="AS17" s="59">
        <f t="shared" si="18"/>
        <v>0</v>
      </c>
      <c r="AT17" s="59"/>
      <c r="AU17" s="64">
        <f t="shared" si="19"/>
        <v>0</v>
      </c>
      <c r="AV17" s="64"/>
      <c r="AW17" s="64">
        <f t="shared" si="20"/>
        <v>0</v>
      </c>
      <c r="AX17" s="65">
        <f t="shared" si="21"/>
        <v>0</v>
      </c>
      <c r="AY17" s="65">
        <f t="shared" si="22"/>
        <v>12</v>
      </c>
      <c r="AZ17" s="68">
        <f t="shared" si="23"/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4"/>
  <sheetViews>
    <sheetView zoomScale="85" zoomScaleNormal="85" zoomScalePageLayoutView="0" workbookViewId="0" topLeftCell="A1">
      <selection activeCell="A28" sqref="A28:IV28"/>
    </sheetView>
  </sheetViews>
  <sheetFormatPr defaultColWidth="9.140625" defaultRowHeight="15"/>
  <cols>
    <col min="1" max="1" width="4.421875" style="77" customWidth="1"/>
    <col min="2" max="2" width="31.57421875" style="77" customWidth="1"/>
    <col min="3" max="3" width="11.57421875" style="77" bestFit="1" customWidth="1"/>
    <col min="4" max="4" width="3.421875" style="77" customWidth="1"/>
    <col min="5" max="6" width="3.421875" style="85" customWidth="1"/>
    <col min="7" max="18" width="4.8515625" style="77" customWidth="1"/>
    <col min="19" max="19" width="4.57421875" style="77" customWidth="1"/>
    <col min="20" max="20" width="5.851562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51" width="5.00390625" style="77" customWidth="1"/>
    <col min="52" max="52" width="6.421875" style="77" customWidth="1"/>
    <col min="53" max="16384" width="9.140625" style="77" customWidth="1"/>
  </cols>
  <sheetData>
    <row r="1" spans="1:52" ht="21.75">
      <c r="A1" s="213" t="s">
        <v>208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</row>
    <row r="2" spans="1:52" ht="18">
      <c r="A2" s="216" t="s">
        <v>190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</row>
    <row r="3" spans="1:52" ht="13.5">
      <c r="A3" s="218" t="s">
        <v>224</v>
      </c>
      <c r="B3" s="218"/>
      <c r="C3" s="218"/>
      <c r="D3" s="218"/>
      <c r="E3" s="161"/>
      <c r="F3" s="161"/>
      <c r="G3" s="218" t="s">
        <v>6</v>
      </c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 t="s">
        <v>11</v>
      </c>
      <c r="U3" s="218"/>
      <c r="V3" s="218"/>
      <c r="W3" s="218"/>
      <c r="X3" s="218"/>
      <c r="Y3" s="218"/>
      <c r="Z3" s="218"/>
      <c r="AA3" s="218"/>
      <c r="AB3" s="218"/>
      <c r="AC3" s="215" t="s">
        <v>12</v>
      </c>
      <c r="AD3" s="215"/>
      <c r="AE3" s="215"/>
      <c r="AF3" s="215" t="s">
        <v>23</v>
      </c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4" t="s">
        <v>24</v>
      </c>
    </row>
    <row r="4" spans="1:52" ht="125.25">
      <c r="A4" s="163" t="s">
        <v>225</v>
      </c>
      <c r="B4" s="164" t="s">
        <v>0</v>
      </c>
      <c r="C4" s="217" t="s">
        <v>1</v>
      </c>
      <c r="D4" s="217"/>
      <c r="E4" s="165"/>
      <c r="F4" s="165"/>
      <c r="G4" s="48" t="s">
        <v>2</v>
      </c>
      <c r="H4" s="48" t="s">
        <v>3</v>
      </c>
      <c r="I4" s="48" t="s">
        <v>221</v>
      </c>
      <c r="J4" s="48" t="s">
        <v>3</v>
      </c>
      <c r="K4" s="48" t="s">
        <v>4</v>
      </c>
      <c r="L4" s="48" t="s">
        <v>3</v>
      </c>
      <c r="M4" s="48" t="s">
        <v>222</v>
      </c>
      <c r="N4" s="48" t="s">
        <v>3</v>
      </c>
      <c r="O4" s="48" t="s">
        <v>229</v>
      </c>
      <c r="P4" s="48" t="s">
        <v>3</v>
      </c>
      <c r="Q4" s="48" t="s">
        <v>230</v>
      </c>
      <c r="R4" s="48" t="s">
        <v>3</v>
      </c>
      <c r="S4" s="162" t="s">
        <v>5</v>
      </c>
      <c r="T4" s="166" t="s">
        <v>31</v>
      </c>
      <c r="U4" s="48" t="s">
        <v>3</v>
      </c>
      <c r="V4" s="167" t="s">
        <v>7</v>
      </c>
      <c r="W4" s="48" t="s">
        <v>3</v>
      </c>
      <c r="X4" s="166" t="s">
        <v>13</v>
      </c>
      <c r="Y4" s="48" t="s">
        <v>3</v>
      </c>
      <c r="Z4" s="166" t="s">
        <v>14</v>
      </c>
      <c r="AA4" s="48" t="s">
        <v>3</v>
      </c>
      <c r="AB4" s="162" t="s">
        <v>5</v>
      </c>
      <c r="AC4" s="48" t="s">
        <v>8</v>
      </c>
      <c r="AD4" s="48" t="s">
        <v>9</v>
      </c>
      <c r="AE4" s="48" t="s">
        <v>10</v>
      </c>
      <c r="AF4" s="168" t="s">
        <v>15</v>
      </c>
      <c r="AG4" s="48" t="s">
        <v>3</v>
      </c>
      <c r="AH4" s="168" t="s">
        <v>16</v>
      </c>
      <c r="AI4" s="48" t="s">
        <v>3</v>
      </c>
      <c r="AJ4" s="168" t="s">
        <v>17</v>
      </c>
      <c r="AK4" s="48" t="s">
        <v>3</v>
      </c>
      <c r="AL4" s="168" t="s">
        <v>18</v>
      </c>
      <c r="AM4" s="48" t="s">
        <v>3</v>
      </c>
      <c r="AN4" s="168" t="s">
        <v>19</v>
      </c>
      <c r="AO4" s="48" t="s">
        <v>3</v>
      </c>
      <c r="AP4" s="168" t="s">
        <v>20</v>
      </c>
      <c r="AQ4" s="48" t="s">
        <v>3</v>
      </c>
      <c r="AR4" s="168" t="s">
        <v>21</v>
      </c>
      <c r="AS4" s="48" t="s">
        <v>3</v>
      </c>
      <c r="AT4" s="80" t="s">
        <v>231</v>
      </c>
      <c r="AU4" s="80" t="s">
        <v>3</v>
      </c>
      <c r="AV4" s="80" t="s">
        <v>232</v>
      </c>
      <c r="AW4" s="80" t="s">
        <v>3</v>
      </c>
      <c r="AX4" s="153" t="s">
        <v>25</v>
      </c>
      <c r="AY4" s="162" t="s">
        <v>22</v>
      </c>
      <c r="AZ4" s="214"/>
    </row>
    <row r="5" spans="1:52" ht="13.5">
      <c r="A5" s="64">
        <v>1</v>
      </c>
      <c r="B5" s="55" t="s">
        <v>170</v>
      </c>
      <c r="C5" s="174">
        <v>22047</v>
      </c>
      <c r="D5" s="55" t="s">
        <v>34</v>
      </c>
      <c r="E5" s="58" t="s">
        <v>29</v>
      </c>
      <c r="F5" s="58" t="s">
        <v>34</v>
      </c>
      <c r="G5" s="59">
        <v>16</v>
      </c>
      <c r="H5" s="59">
        <f aca="true" t="shared" si="0" ref="H5:H34">G5*6</f>
        <v>96</v>
      </c>
      <c r="I5" s="59"/>
      <c r="J5" s="59">
        <f aca="true" t="shared" si="1" ref="J5:J34">I5*6</f>
        <v>0</v>
      </c>
      <c r="K5" s="59">
        <v>24</v>
      </c>
      <c r="L5" s="59">
        <f aca="true" t="shared" si="2" ref="L5:L34">IF(K5&gt;4,K5*2+4,K5*3)</f>
        <v>52</v>
      </c>
      <c r="M5" s="59"/>
      <c r="N5" s="59">
        <f aca="true" t="shared" si="3" ref="N5:N34">IF(M5&gt;4,M5*2+4,M5*3)</f>
        <v>0</v>
      </c>
      <c r="O5" s="59">
        <v>4</v>
      </c>
      <c r="P5" s="59">
        <f aca="true" t="shared" si="4" ref="P5:P31">O5*2</f>
        <v>8</v>
      </c>
      <c r="Q5" s="59">
        <v>7</v>
      </c>
      <c r="R5" s="59">
        <f aca="true" t="shared" si="5" ref="R5:R34">Q5*3</f>
        <v>21</v>
      </c>
      <c r="S5" s="59">
        <f aca="true" t="shared" si="6" ref="S5:S34">H5+J5+L5+N5+P5+R5</f>
        <v>177</v>
      </c>
      <c r="T5" s="59"/>
      <c r="U5" s="59">
        <f aca="true" t="shared" si="7" ref="U5:U34">IF(T5=0,0,6)</f>
        <v>0</v>
      </c>
      <c r="V5" s="59"/>
      <c r="W5" s="59">
        <f aca="true" t="shared" si="8" ref="W5:W34">V5*4</f>
        <v>0</v>
      </c>
      <c r="X5" s="59"/>
      <c r="Y5" s="59">
        <f aca="true" t="shared" si="9" ref="Y5:Y34">X5*3</f>
        <v>0</v>
      </c>
      <c r="Z5" s="59"/>
      <c r="AA5" s="59">
        <f aca="true" t="shared" si="10" ref="AA5:AA34">IF(Z5=0,0,6)</f>
        <v>0</v>
      </c>
      <c r="AB5" s="59">
        <f aca="true" t="shared" si="11" ref="AB5:AB34">U5+W5+Y5+AA5</f>
        <v>0</v>
      </c>
      <c r="AC5" s="59"/>
      <c r="AD5" s="59"/>
      <c r="AE5" s="59"/>
      <c r="AF5" s="59">
        <v>1</v>
      </c>
      <c r="AG5" s="59">
        <f aca="true" t="shared" si="12" ref="AG5:AG34">AF5*12</f>
        <v>12</v>
      </c>
      <c r="AH5" s="59">
        <v>1</v>
      </c>
      <c r="AI5" s="59">
        <f aca="true" t="shared" si="13" ref="AI5:AI34">AH5*5</f>
        <v>5</v>
      </c>
      <c r="AJ5" s="59">
        <v>1</v>
      </c>
      <c r="AK5" s="59">
        <f aca="true" t="shared" si="14" ref="AK5:AK34">AJ5*3</f>
        <v>3</v>
      </c>
      <c r="AL5" s="59"/>
      <c r="AM5" s="59">
        <f aca="true" t="shared" si="15" ref="AM5:AM34">AL5*1</f>
        <v>0</v>
      </c>
      <c r="AN5" s="59"/>
      <c r="AO5" s="59">
        <f aca="true" t="shared" si="16" ref="AO5:AO34">AN5*5</f>
        <v>0</v>
      </c>
      <c r="AP5" s="59"/>
      <c r="AQ5" s="59">
        <f aca="true" t="shared" si="17" ref="AQ5:AQ34">AP5*5</f>
        <v>0</v>
      </c>
      <c r="AR5" s="59"/>
      <c r="AS5" s="59">
        <f aca="true" t="shared" si="18" ref="AS5:AS34">AR5*1</f>
        <v>0</v>
      </c>
      <c r="AT5" s="59"/>
      <c r="AU5" s="65">
        <f aca="true" t="shared" si="19" ref="AU5:AU34">AT5*0.5</f>
        <v>0</v>
      </c>
      <c r="AV5" s="59"/>
      <c r="AW5" s="65">
        <f aca="true" t="shared" si="20" ref="AW5:AW34">AV5*1</f>
        <v>0</v>
      </c>
      <c r="AX5" s="65">
        <f aca="true" t="shared" si="21" ref="AX5:AX34">IF(AI5+AK5+AM5+AO5+AQ5+AS5+AU5+AW5&gt;10,10,AI5+AK5+AM5+AO5+AQ5+AS5+AU5+AW5)</f>
        <v>8</v>
      </c>
      <c r="AY5" s="65">
        <f aca="true" t="shared" si="22" ref="AY5:AY34">AG5+AX5</f>
        <v>20</v>
      </c>
      <c r="AZ5" s="68">
        <f aca="true" t="shared" si="23" ref="AZ5:AZ34">S5+AB5+AY5</f>
        <v>197</v>
      </c>
    </row>
    <row r="6" spans="1:52" ht="13.5">
      <c r="A6" s="64">
        <v>2</v>
      </c>
      <c r="B6" s="55" t="s">
        <v>177</v>
      </c>
      <c r="C6" s="174">
        <v>20986</v>
      </c>
      <c r="D6" s="55" t="s">
        <v>34</v>
      </c>
      <c r="E6" s="58" t="s">
        <v>29</v>
      </c>
      <c r="F6" s="58" t="s">
        <v>34</v>
      </c>
      <c r="G6" s="59">
        <v>16</v>
      </c>
      <c r="H6" s="59">
        <f t="shared" si="0"/>
        <v>96</v>
      </c>
      <c r="I6" s="59"/>
      <c r="J6" s="59">
        <f t="shared" si="1"/>
        <v>0</v>
      </c>
      <c r="K6" s="59">
        <v>22</v>
      </c>
      <c r="L6" s="59">
        <f t="shared" si="2"/>
        <v>48</v>
      </c>
      <c r="M6" s="59"/>
      <c r="N6" s="59">
        <f t="shared" si="3"/>
        <v>0</v>
      </c>
      <c r="O6" s="59">
        <v>5</v>
      </c>
      <c r="P6" s="59">
        <f t="shared" si="4"/>
        <v>10</v>
      </c>
      <c r="Q6" s="59">
        <v>7</v>
      </c>
      <c r="R6" s="59">
        <f t="shared" si="5"/>
        <v>21</v>
      </c>
      <c r="S6" s="59">
        <f t="shared" si="6"/>
        <v>175</v>
      </c>
      <c r="T6" s="59"/>
      <c r="U6" s="59">
        <f t="shared" si="7"/>
        <v>0</v>
      </c>
      <c r="V6" s="59"/>
      <c r="W6" s="59">
        <f t="shared" si="8"/>
        <v>0</v>
      </c>
      <c r="X6" s="59"/>
      <c r="Y6" s="59">
        <f t="shared" si="9"/>
        <v>0</v>
      </c>
      <c r="Z6" s="59"/>
      <c r="AA6" s="59">
        <f t="shared" si="10"/>
        <v>0</v>
      </c>
      <c r="AB6" s="59">
        <f t="shared" si="11"/>
        <v>0</v>
      </c>
      <c r="AC6" s="59"/>
      <c r="AD6" s="59"/>
      <c r="AE6" s="59"/>
      <c r="AF6" s="59">
        <v>1</v>
      </c>
      <c r="AG6" s="59">
        <f t="shared" si="12"/>
        <v>12</v>
      </c>
      <c r="AH6" s="59">
        <v>1</v>
      </c>
      <c r="AI6" s="59">
        <f t="shared" si="13"/>
        <v>5</v>
      </c>
      <c r="AJ6" s="59">
        <v>1</v>
      </c>
      <c r="AK6" s="59">
        <f t="shared" si="14"/>
        <v>3</v>
      </c>
      <c r="AL6" s="59"/>
      <c r="AM6" s="59">
        <f t="shared" si="15"/>
        <v>0</v>
      </c>
      <c r="AN6" s="59"/>
      <c r="AO6" s="59">
        <f t="shared" si="16"/>
        <v>0</v>
      </c>
      <c r="AP6" s="59"/>
      <c r="AQ6" s="59">
        <f t="shared" si="17"/>
        <v>0</v>
      </c>
      <c r="AR6" s="59"/>
      <c r="AS6" s="59">
        <f t="shared" si="18"/>
        <v>0</v>
      </c>
      <c r="AT6" s="59"/>
      <c r="AU6" s="65">
        <f t="shared" si="19"/>
        <v>0</v>
      </c>
      <c r="AV6" s="59"/>
      <c r="AW6" s="65">
        <f t="shared" si="20"/>
        <v>0</v>
      </c>
      <c r="AX6" s="65">
        <f t="shared" si="21"/>
        <v>8</v>
      </c>
      <c r="AY6" s="65">
        <f t="shared" si="22"/>
        <v>20</v>
      </c>
      <c r="AZ6" s="68">
        <f t="shared" si="23"/>
        <v>195</v>
      </c>
    </row>
    <row r="7" spans="1:52" ht="13.5">
      <c r="A7" s="64">
        <v>3</v>
      </c>
      <c r="B7" s="55" t="s">
        <v>143</v>
      </c>
      <c r="C7" s="174">
        <v>20986</v>
      </c>
      <c r="D7" s="55" t="s">
        <v>34</v>
      </c>
      <c r="E7" s="58" t="s">
        <v>29</v>
      </c>
      <c r="F7" s="58" t="s">
        <v>34</v>
      </c>
      <c r="G7" s="59">
        <v>16</v>
      </c>
      <c r="H7" s="59">
        <f t="shared" si="0"/>
        <v>96</v>
      </c>
      <c r="I7" s="59"/>
      <c r="J7" s="59">
        <f t="shared" si="1"/>
        <v>0</v>
      </c>
      <c r="K7" s="59">
        <v>21</v>
      </c>
      <c r="L7" s="59">
        <f t="shared" si="2"/>
        <v>46</v>
      </c>
      <c r="M7" s="59"/>
      <c r="N7" s="59">
        <f t="shared" si="3"/>
        <v>0</v>
      </c>
      <c r="O7" s="59">
        <v>5</v>
      </c>
      <c r="P7" s="59">
        <f t="shared" si="4"/>
        <v>10</v>
      </c>
      <c r="Q7" s="59">
        <v>7</v>
      </c>
      <c r="R7" s="59">
        <f t="shared" si="5"/>
        <v>21</v>
      </c>
      <c r="S7" s="59">
        <f t="shared" si="6"/>
        <v>173</v>
      </c>
      <c r="T7" s="59"/>
      <c r="U7" s="59">
        <f t="shared" si="7"/>
        <v>0</v>
      </c>
      <c r="V7" s="59"/>
      <c r="W7" s="59">
        <f t="shared" si="8"/>
        <v>0</v>
      </c>
      <c r="X7" s="59"/>
      <c r="Y7" s="59">
        <f t="shared" si="9"/>
        <v>0</v>
      </c>
      <c r="Z7" s="59"/>
      <c r="AA7" s="59">
        <f t="shared" si="10"/>
        <v>0</v>
      </c>
      <c r="AB7" s="59">
        <f t="shared" si="11"/>
        <v>0</v>
      </c>
      <c r="AC7" s="59"/>
      <c r="AD7" s="59"/>
      <c r="AE7" s="59"/>
      <c r="AF7" s="59">
        <v>1</v>
      </c>
      <c r="AG7" s="59">
        <f t="shared" si="12"/>
        <v>12</v>
      </c>
      <c r="AH7" s="59">
        <v>2</v>
      </c>
      <c r="AI7" s="59">
        <f t="shared" si="13"/>
        <v>10</v>
      </c>
      <c r="AJ7" s="59">
        <v>1</v>
      </c>
      <c r="AK7" s="59">
        <f t="shared" si="14"/>
        <v>3</v>
      </c>
      <c r="AL7" s="59"/>
      <c r="AM7" s="59">
        <f t="shared" si="15"/>
        <v>0</v>
      </c>
      <c r="AN7" s="59"/>
      <c r="AO7" s="59">
        <f t="shared" si="16"/>
        <v>0</v>
      </c>
      <c r="AP7" s="59"/>
      <c r="AQ7" s="59">
        <f t="shared" si="17"/>
        <v>0</v>
      </c>
      <c r="AR7" s="59"/>
      <c r="AS7" s="59">
        <f t="shared" si="18"/>
        <v>0</v>
      </c>
      <c r="AT7" s="59"/>
      <c r="AU7" s="65">
        <f t="shared" si="19"/>
        <v>0</v>
      </c>
      <c r="AV7" s="59"/>
      <c r="AW7" s="65">
        <f t="shared" si="20"/>
        <v>0</v>
      </c>
      <c r="AX7" s="65">
        <f t="shared" si="21"/>
        <v>10</v>
      </c>
      <c r="AY7" s="65">
        <f t="shared" si="22"/>
        <v>22</v>
      </c>
      <c r="AZ7" s="68">
        <f t="shared" si="23"/>
        <v>195</v>
      </c>
    </row>
    <row r="8" spans="1:52" ht="13.5">
      <c r="A8" s="64">
        <v>4</v>
      </c>
      <c r="B8" s="55" t="s">
        <v>141</v>
      </c>
      <c r="C8" s="174">
        <v>20815</v>
      </c>
      <c r="D8" s="55" t="s">
        <v>34</v>
      </c>
      <c r="E8" s="58" t="s">
        <v>29</v>
      </c>
      <c r="F8" s="58" t="s">
        <v>34</v>
      </c>
      <c r="G8" s="59">
        <v>16</v>
      </c>
      <c r="H8" s="59">
        <f t="shared" si="0"/>
        <v>96</v>
      </c>
      <c r="I8" s="59"/>
      <c r="J8" s="59">
        <f t="shared" si="1"/>
        <v>0</v>
      </c>
      <c r="K8" s="59">
        <v>20</v>
      </c>
      <c r="L8" s="59">
        <f t="shared" si="2"/>
        <v>44</v>
      </c>
      <c r="M8" s="59"/>
      <c r="N8" s="59">
        <f t="shared" si="3"/>
        <v>0</v>
      </c>
      <c r="O8" s="59">
        <v>5</v>
      </c>
      <c r="P8" s="59">
        <f t="shared" si="4"/>
        <v>10</v>
      </c>
      <c r="Q8" s="59">
        <v>7</v>
      </c>
      <c r="R8" s="59">
        <f t="shared" si="5"/>
        <v>21</v>
      </c>
      <c r="S8" s="59">
        <f t="shared" si="6"/>
        <v>171</v>
      </c>
      <c r="T8" s="59"/>
      <c r="U8" s="59">
        <f t="shared" si="7"/>
        <v>0</v>
      </c>
      <c r="V8" s="59"/>
      <c r="W8" s="59">
        <f t="shared" si="8"/>
        <v>0</v>
      </c>
      <c r="X8" s="59"/>
      <c r="Y8" s="59">
        <f t="shared" si="9"/>
        <v>0</v>
      </c>
      <c r="Z8" s="59"/>
      <c r="AA8" s="59">
        <f t="shared" si="10"/>
        <v>0</v>
      </c>
      <c r="AB8" s="59">
        <f t="shared" si="11"/>
        <v>0</v>
      </c>
      <c r="AC8" s="59"/>
      <c r="AD8" s="59"/>
      <c r="AE8" s="59"/>
      <c r="AF8" s="59">
        <v>1</v>
      </c>
      <c r="AG8" s="59">
        <f t="shared" si="12"/>
        <v>12</v>
      </c>
      <c r="AH8" s="59">
        <v>1</v>
      </c>
      <c r="AI8" s="59">
        <f t="shared" si="13"/>
        <v>5</v>
      </c>
      <c r="AJ8" s="59">
        <v>1</v>
      </c>
      <c r="AK8" s="59">
        <f t="shared" si="14"/>
        <v>3</v>
      </c>
      <c r="AL8" s="59"/>
      <c r="AM8" s="59">
        <f t="shared" si="15"/>
        <v>0</v>
      </c>
      <c r="AN8" s="59">
        <v>1</v>
      </c>
      <c r="AO8" s="59">
        <f t="shared" si="16"/>
        <v>5</v>
      </c>
      <c r="AP8" s="59"/>
      <c r="AQ8" s="59">
        <f t="shared" si="17"/>
        <v>0</v>
      </c>
      <c r="AR8" s="59"/>
      <c r="AS8" s="59">
        <f t="shared" si="18"/>
        <v>0</v>
      </c>
      <c r="AT8" s="59"/>
      <c r="AU8" s="65">
        <f t="shared" si="19"/>
        <v>0</v>
      </c>
      <c r="AV8" s="59"/>
      <c r="AW8" s="65">
        <f t="shared" si="20"/>
        <v>0</v>
      </c>
      <c r="AX8" s="65">
        <f t="shared" si="21"/>
        <v>10</v>
      </c>
      <c r="AY8" s="65">
        <f t="shared" si="22"/>
        <v>22</v>
      </c>
      <c r="AZ8" s="68">
        <f t="shared" si="23"/>
        <v>193</v>
      </c>
    </row>
    <row r="9" spans="1:52" ht="13.5">
      <c r="A9" s="64">
        <v>5</v>
      </c>
      <c r="B9" s="55" t="s">
        <v>171</v>
      </c>
      <c r="C9" s="174">
        <v>22375</v>
      </c>
      <c r="D9" s="55" t="s">
        <v>57</v>
      </c>
      <c r="E9" s="58" t="s">
        <v>29</v>
      </c>
      <c r="F9" s="58" t="s">
        <v>34</v>
      </c>
      <c r="G9" s="59">
        <v>16</v>
      </c>
      <c r="H9" s="59">
        <f t="shared" si="0"/>
        <v>96</v>
      </c>
      <c r="I9" s="59"/>
      <c r="J9" s="59">
        <f t="shared" si="1"/>
        <v>0</v>
      </c>
      <c r="K9" s="59">
        <v>22</v>
      </c>
      <c r="L9" s="59">
        <f t="shared" si="2"/>
        <v>48</v>
      </c>
      <c r="M9" s="59"/>
      <c r="N9" s="59">
        <f t="shared" si="3"/>
        <v>0</v>
      </c>
      <c r="O9" s="59">
        <v>5</v>
      </c>
      <c r="P9" s="59">
        <f t="shared" si="4"/>
        <v>10</v>
      </c>
      <c r="Q9" s="59">
        <v>7</v>
      </c>
      <c r="R9" s="59">
        <f t="shared" si="5"/>
        <v>21</v>
      </c>
      <c r="S9" s="59">
        <f t="shared" si="6"/>
        <v>175</v>
      </c>
      <c r="T9" s="59"/>
      <c r="U9" s="59">
        <f t="shared" si="7"/>
        <v>0</v>
      </c>
      <c r="V9" s="59"/>
      <c r="W9" s="59">
        <f t="shared" si="8"/>
        <v>0</v>
      </c>
      <c r="X9" s="59"/>
      <c r="Y9" s="59">
        <f t="shared" si="9"/>
        <v>0</v>
      </c>
      <c r="Z9" s="59"/>
      <c r="AA9" s="59">
        <f t="shared" si="10"/>
        <v>0</v>
      </c>
      <c r="AB9" s="59">
        <f t="shared" si="11"/>
        <v>0</v>
      </c>
      <c r="AC9" s="59" t="s">
        <v>68</v>
      </c>
      <c r="AD9" s="59"/>
      <c r="AE9" s="59"/>
      <c r="AF9" s="59">
        <v>1</v>
      </c>
      <c r="AG9" s="59">
        <f t="shared" si="12"/>
        <v>12</v>
      </c>
      <c r="AH9" s="59">
        <v>1</v>
      </c>
      <c r="AI9" s="59">
        <f t="shared" si="13"/>
        <v>5</v>
      </c>
      <c r="AJ9" s="59"/>
      <c r="AK9" s="59">
        <f t="shared" si="14"/>
        <v>0</v>
      </c>
      <c r="AL9" s="59"/>
      <c r="AM9" s="59">
        <f t="shared" si="15"/>
        <v>0</v>
      </c>
      <c r="AN9" s="59"/>
      <c r="AO9" s="59">
        <f t="shared" si="16"/>
        <v>0</v>
      </c>
      <c r="AP9" s="59"/>
      <c r="AQ9" s="59">
        <f t="shared" si="17"/>
        <v>0</v>
      </c>
      <c r="AR9" s="59"/>
      <c r="AS9" s="59">
        <f t="shared" si="18"/>
        <v>0</v>
      </c>
      <c r="AT9" s="59"/>
      <c r="AU9" s="65">
        <f t="shared" si="19"/>
        <v>0</v>
      </c>
      <c r="AV9" s="59"/>
      <c r="AW9" s="65">
        <f t="shared" si="20"/>
        <v>0</v>
      </c>
      <c r="AX9" s="65">
        <f t="shared" si="21"/>
        <v>5</v>
      </c>
      <c r="AY9" s="65">
        <f t="shared" si="22"/>
        <v>17</v>
      </c>
      <c r="AZ9" s="68">
        <f t="shared" si="23"/>
        <v>192</v>
      </c>
    </row>
    <row r="10" spans="1:52" ht="13.5">
      <c r="A10" s="64">
        <v>6</v>
      </c>
      <c r="B10" s="55" t="s">
        <v>219</v>
      </c>
      <c r="C10" s="174">
        <v>22658</v>
      </c>
      <c r="D10" s="55" t="s">
        <v>34</v>
      </c>
      <c r="E10" s="58" t="s">
        <v>29</v>
      </c>
      <c r="F10" s="58" t="s">
        <v>34</v>
      </c>
      <c r="G10" s="59">
        <v>16</v>
      </c>
      <c r="H10" s="59">
        <f t="shared" si="0"/>
        <v>96</v>
      </c>
      <c r="I10" s="59"/>
      <c r="J10" s="59">
        <f t="shared" si="1"/>
        <v>0</v>
      </c>
      <c r="K10" s="59">
        <v>24</v>
      </c>
      <c r="L10" s="59">
        <f t="shared" si="2"/>
        <v>52</v>
      </c>
      <c r="M10" s="59"/>
      <c r="N10" s="59">
        <f t="shared" si="3"/>
        <v>0</v>
      </c>
      <c r="O10" s="59">
        <v>5</v>
      </c>
      <c r="P10" s="59">
        <f t="shared" si="4"/>
        <v>10</v>
      </c>
      <c r="Q10" s="59">
        <v>7</v>
      </c>
      <c r="R10" s="59">
        <f t="shared" si="5"/>
        <v>21</v>
      </c>
      <c r="S10" s="59">
        <f t="shared" si="6"/>
        <v>179</v>
      </c>
      <c r="T10" s="59"/>
      <c r="U10" s="59">
        <f t="shared" si="7"/>
        <v>0</v>
      </c>
      <c r="V10" s="59"/>
      <c r="W10" s="59">
        <f t="shared" si="8"/>
        <v>0</v>
      </c>
      <c r="X10" s="59"/>
      <c r="Y10" s="59">
        <f t="shared" si="9"/>
        <v>0</v>
      </c>
      <c r="Z10" s="59"/>
      <c r="AA10" s="59">
        <f t="shared" si="10"/>
        <v>0</v>
      </c>
      <c r="AB10" s="59">
        <f t="shared" si="11"/>
        <v>0</v>
      </c>
      <c r="AC10" s="59"/>
      <c r="AD10" s="59"/>
      <c r="AE10" s="59"/>
      <c r="AF10" s="59">
        <v>1</v>
      </c>
      <c r="AG10" s="59">
        <f t="shared" si="12"/>
        <v>12</v>
      </c>
      <c r="AH10" s="59"/>
      <c r="AI10" s="59">
        <f t="shared" si="13"/>
        <v>0</v>
      </c>
      <c r="AJ10" s="59"/>
      <c r="AK10" s="59">
        <f t="shared" si="14"/>
        <v>0</v>
      </c>
      <c r="AL10" s="59"/>
      <c r="AM10" s="59">
        <f t="shared" si="15"/>
        <v>0</v>
      </c>
      <c r="AN10" s="59"/>
      <c r="AO10" s="59">
        <f t="shared" si="16"/>
        <v>0</v>
      </c>
      <c r="AP10" s="59"/>
      <c r="AQ10" s="59">
        <f t="shared" si="17"/>
        <v>0</v>
      </c>
      <c r="AR10" s="59"/>
      <c r="AS10" s="59">
        <f t="shared" si="18"/>
        <v>0</v>
      </c>
      <c r="AT10" s="59"/>
      <c r="AU10" s="65">
        <f t="shared" si="19"/>
        <v>0</v>
      </c>
      <c r="AV10" s="59"/>
      <c r="AW10" s="65">
        <f t="shared" si="20"/>
        <v>0</v>
      </c>
      <c r="AX10" s="65">
        <f t="shared" si="21"/>
        <v>0</v>
      </c>
      <c r="AY10" s="65">
        <f t="shared" si="22"/>
        <v>12</v>
      </c>
      <c r="AZ10" s="68">
        <f t="shared" si="23"/>
        <v>191</v>
      </c>
    </row>
    <row r="11" spans="1:52" ht="13.5">
      <c r="A11" s="64">
        <v>7</v>
      </c>
      <c r="B11" s="55" t="s">
        <v>178</v>
      </c>
      <c r="C11" s="174">
        <v>20824</v>
      </c>
      <c r="D11" s="55" t="s">
        <v>34</v>
      </c>
      <c r="E11" s="58" t="s">
        <v>29</v>
      </c>
      <c r="F11" s="58" t="s">
        <v>34</v>
      </c>
      <c r="G11" s="59">
        <v>16</v>
      </c>
      <c r="H11" s="59">
        <f t="shared" si="0"/>
        <v>96</v>
      </c>
      <c r="I11" s="59"/>
      <c r="J11" s="59">
        <f t="shared" si="1"/>
        <v>0</v>
      </c>
      <c r="K11" s="59">
        <v>21</v>
      </c>
      <c r="L11" s="59">
        <f t="shared" si="2"/>
        <v>46</v>
      </c>
      <c r="M11" s="59"/>
      <c r="N11" s="59">
        <f t="shared" si="3"/>
        <v>0</v>
      </c>
      <c r="O11" s="59">
        <v>5</v>
      </c>
      <c r="P11" s="59">
        <f t="shared" si="4"/>
        <v>10</v>
      </c>
      <c r="Q11" s="59">
        <v>7</v>
      </c>
      <c r="R11" s="59">
        <f t="shared" si="5"/>
        <v>21</v>
      </c>
      <c r="S11" s="59">
        <f t="shared" si="6"/>
        <v>173</v>
      </c>
      <c r="T11" s="59"/>
      <c r="U11" s="59">
        <f t="shared" si="7"/>
        <v>0</v>
      </c>
      <c r="V11" s="59"/>
      <c r="W11" s="59">
        <f t="shared" si="8"/>
        <v>0</v>
      </c>
      <c r="X11" s="59"/>
      <c r="Y11" s="59">
        <f t="shared" si="9"/>
        <v>0</v>
      </c>
      <c r="Z11" s="59"/>
      <c r="AA11" s="59">
        <f t="shared" si="10"/>
        <v>0</v>
      </c>
      <c r="AB11" s="59">
        <f t="shared" si="11"/>
        <v>0</v>
      </c>
      <c r="AC11" s="59"/>
      <c r="AD11" s="59"/>
      <c r="AE11" s="59"/>
      <c r="AF11" s="59">
        <v>1</v>
      </c>
      <c r="AG11" s="59">
        <f t="shared" si="12"/>
        <v>12</v>
      </c>
      <c r="AH11" s="59"/>
      <c r="AI11" s="59">
        <f t="shared" si="13"/>
        <v>0</v>
      </c>
      <c r="AJ11" s="59"/>
      <c r="AK11" s="59">
        <f t="shared" si="14"/>
        <v>0</v>
      </c>
      <c r="AL11" s="59"/>
      <c r="AM11" s="59">
        <f t="shared" si="15"/>
        <v>0</v>
      </c>
      <c r="AN11" s="59">
        <v>1</v>
      </c>
      <c r="AO11" s="59">
        <f t="shared" si="16"/>
        <v>5</v>
      </c>
      <c r="AP11" s="59"/>
      <c r="AQ11" s="59">
        <f t="shared" si="17"/>
        <v>0</v>
      </c>
      <c r="AR11" s="59"/>
      <c r="AS11" s="59">
        <f t="shared" si="18"/>
        <v>0</v>
      </c>
      <c r="AT11" s="59"/>
      <c r="AU11" s="65">
        <f t="shared" si="19"/>
        <v>0</v>
      </c>
      <c r="AV11" s="59"/>
      <c r="AW11" s="65">
        <f t="shared" si="20"/>
        <v>0</v>
      </c>
      <c r="AX11" s="65">
        <f t="shared" si="21"/>
        <v>5</v>
      </c>
      <c r="AY11" s="65">
        <f t="shared" si="22"/>
        <v>17</v>
      </c>
      <c r="AZ11" s="68">
        <f t="shared" si="23"/>
        <v>190</v>
      </c>
    </row>
    <row r="12" spans="1:52" ht="13.5">
      <c r="A12" s="64">
        <v>8</v>
      </c>
      <c r="B12" s="55" t="s">
        <v>168</v>
      </c>
      <c r="C12" s="174">
        <v>22848</v>
      </c>
      <c r="D12" s="55" t="s">
        <v>34</v>
      </c>
      <c r="E12" s="58" t="s">
        <v>29</v>
      </c>
      <c r="F12" s="58" t="s">
        <v>34</v>
      </c>
      <c r="G12" s="59">
        <v>16</v>
      </c>
      <c r="H12" s="59">
        <f t="shared" si="0"/>
        <v>96</v>
      </c>
      <c r="I12" s="59"/>
      <c r="J12" s="59">
        <f t="shared" si="1"/>
        <v>0</v>
      </c>
      <c r="K12" s="59">
        <v>18</v>
      </c>
      <c r="L12" s="59">
        <f t="shared" si="2"/>
        <v>40</v>
      </c>
      <c r="M12" s="59"/>
      <c r="N12" s="59">
        <f t="shared" si="3"/>
        <v>0</v>
      </c>
      <c r="O12" s="59">
        <v>5</v>
      </c>
      <c r="P12" s="59">
        <f t="shared" si="4"/>
        <v>10</v>
      </c>
      <c r="Q12" s="59">
        <v>7</v>
      </c>
      <c r="R12" s="59">
        <f t="shared" si="5"/>
        <v>21</v>
      </c>
      <c r="S12" s="59">
        <f t="shared" si="6"/>
        <v>167</v>
      </c>
      <c r="T12" s="59"/>
      <c r="U12" s="59">
        <f t="shared" si="7"/>
        <v>0</v>
      </c>
      <c r="V12" s="59"/>
      <c r="W12" s="59">
        <f t="shared" si="8"/>
        <v>0</v>
      </c>
      <c r="X12" s="59"/>
      <c r="Y12" s="59">
        <f t="shared" si="9"/>
        <v>0</v>
      </c>
      <c r="Z12" s="59"/>
      <c r="AA12" s="59">
        <f t="shared" si="10"/>
        <v>0</v>
      </c>
      <c r="AB12" s="59">
        <f t="shared" si="11"/>
        <v>0</v>
      </c>
      <c r="AC12" s="59"/>
      <c r="AD12" s="59"/>
      <c r="AE12" s="59"/>
      <c r="AF12" s="59">
        <v>1</v>
      </c>
      <c r="AG12" s="59">
        <f t="shared" si="12"/>
        <v>12</v>
      </c>
      <c r="AH12" s="59">
        <v>1</v>
      </c>
      <c r="AI12" s="59">
        <f t="shared" si="13"/>
        <v>5</v>
      </c>
      <c r="AJ12" s="59">
        <v>1</v>
      </c>
      <c r="AK12" s="59">
        <f t="shared" si="14"/>
        <v>3</v>
      </c>
      <c r="AL12" s="59"/>
      <c r="AM12" s="59">
        <f t="shared" si="15"/>
        <v>0</v>
      </c>
      <c r="AN12" s="59"/>
      <c r="AO12" s="59">
        <f t="shared" si="16"/>
        <v>0</v>
      </c>
      <c r="AP12" s="59"/>
      <c r="AQ12" s="59">
        <f t="shared" si="17"/>
        <v>0</v>
      </c>
      <c r="AR12" s="59"/>
      <c r="AS12" s="59">
        <f t="shared" si="18"/>
        <v>0</v>
      </c>
      <c r="AT12" s="59"/>
      <c r="AU12" s="65">
        <f t="shared" si="19"/>
        <v>0</v>
      </c>
      <c r="AV12" s="59"/>
      <c r="AW12" s="65">
        <f t="shared" si="20"/>
        <v>0</v>
      </c>
      <c r="AX12" s="65">
        <f t="shared" si="21"/>
        <v>8</v>
      </c>
      <c r="AY12" s="65">
        <f t="shared" si="22"/>
        <v>20</v>
      </c>
      <c r="AZ12" s="68">
        <f t="shared" si="23"/>
        <v>187</v>
      </c>
    </row>
    <row r="13" spans="1:52" ht="13.5">
      <c r="A13" s="64">
        <v>9</v>
      </c>
      <c r="B13" s="55" t="s">
        <v>169</v>
      </c>
      <c r="C13" s="174">
        <v>23026</v>
      </c>
      <c r="D13" s="55" t="s">
        <v>34</v>
      </c>
      <c r="E13" s="58" t="s">
        <v>29</v>
      </c>
      <c r="F13" s="58" t="s">
        <v>34</v>
      </c>
      <c r="G13" s="59">
        <v>16</v>
      </c>
      <c r="H13" s="59">
        <f t="shared" si="0"/>
        <v>96</v>
      </c>
      <c r="I13" s="59"/>
      <c r="J13" s="59">
        <f t="shared" si="1"/>
        <v>0</v>
      </c>
      <c r="K13" s="59">
        <v>22</v>
      </c>
      <c r="L13" s="59">
        <f t="shared" si="2"/>
        <v>48</v>
      </c>
      <c r="M13" s="59"/>
      <c r="N13" s="59">
        <f t="shared" si="3"/>
        <v>0</v>
      </c>
      <c r="O13" s="59">
        <v>5</v>
      </c>
      <c r="P13" s="59">
        <f t="shared" si="4"/>
        <v>10</v>
      </c>
      <c r="Q13" s="59">
        <v>7</v>
      </c>
      <c r="R13" s="59">
        <f t="shared" si="5"/>
        <v>21</v>
      </c>
      <c r="S13" s="59">
        <f t="shared" si="6"/>
        <v>175</v>
      </c>
      <c r="T13" s="59"/>
      <c r="U13" s="59">
        <f t="shared" si="7"/>
        <v>0</v>
      </c>
      <c r="V13" s="59"/>
      <c r="W13" s="59">
        <f t="shared" si="8"/>
        <v>0</v>
      </c>
      <c r="X13" s="59"/>
      <c r="Y13" s="59">
        <f t="shared" si="9"/>
        <v>0</v>
      </c>
      <c r="Z13" s="59"/>
      <c r="AA13" s="59">
        <f t="shared" si="10"/>
        <v>0</v>
      </c>
      <c r="AB13" s="59">
        <f t="shared" si="11"/>
        <v>0</v>
      </c>
      <c r="AC13" s="59"/>
      <c r="AD13" s="59"/>
      <c r="AE13" s="59"/>
      <c r="AF13" s="59">
        <v>1</v>
      </c>
      <c r="AG13" s="59">
        <f t="shared" si="12"/>
        <v>12</v>
      </c>
      <c r="AH13" s="59"/>
      <c r="AI13" s="59">
        <f t="shared" si="13"/>
        <v>0</v>
      </c>
      <c r="AJ13" s="59"/>
      <c r="AK13" s="59">
        <f t="shared" si="14"/>
        <v>0</v>
      </c>
      <c r="AL13" s="59"/>
      <c r="AM13" s="59">
        <f t="shared" si="15"/>
        <v>0</v>
      </c>
      <c r="AN13" s="59"/>
      <c r="AO13" s="59">
        <f t="shared" si="16"/>
        <v>0</v>
      </c>
      <c r="AP13" s="59"/>
      <c r="AQ13" s="59">
        <f t="shared" si="17"/>
        <v>0</v>
      </c>
      <c r="AR13" s="59"/>
      <c r="AS13" s="59">
        <f t="shared" si="18"/>
        <v>0</v>
      </c>
      <c r="AT13" s="59"/>
      <c r="AU13" s="65">
        <f t="shared" si="19"/>
        <v>0</v>
      </c>
      <c r="AV13" s="59"/>
      <c r="AW13" s="65">
        <f t="shared" si="20"/>
        <v>0</v>
      </c>
      <c r="AX13" s="65">
        <f t="shared" si="21"/>
        <v>0</v>
      </c>
      <c r="AY13" s="65">
        <f t="shared" si="22"/>
        <v>12</v>
      </c>
      <c r="AZ13" s="68">
        <f t="shared" si="23"/>
        <v>187</v>
      </c>
    </row>
    <row r="14" spans="1:52" ht="13.5">
      <c r="A14" s="64">
        <v>10</v>
      </c>
      <c r="B14" s="55" t="s">
        <v>139</v>
      </c>
      <c r="C14" s="174">
        <v>21055</v>
      </c>
      <c r="D14" s="55" t="s">
        <v>34</v>
      </c>
      <c r="E14" s="58" t="s">
        <v>29</v>
      </c>
      <c r="F14" s="58" t="s">
        <v>34</v>
      </c>
      <c r="G14" s="59">
        <v>16</v>
      </c>
      <c r="H14" s="59">
        <f t="shared" si="0"/>
        <v>96</v>
      </c>
      <c r="I14" s="59"/>
      <c r="J14" s="59">
        <f t="shared" si="1"/>
        <v>0</v>
      </c>
      <c r="K14" s="59">
        <v>21</v>
      </c>
      <c r="L14" s="59">
        <f t="shared" si="2"/>
        <v>46</v>
      </c>
      <c r="M14" s="59"/>
      <c r="N14" s="59">
        <f t="shared" si="3"/>
        <v>0</v>
      </c>
      <c r="O14" s="59">
        <v>5</v>
      </c>
      <c r="P14" s="59">
        <f t="shared" si="4"/>
        <v>10</v>
      </c>
      <c r="Q14" s="59">
        <v>7</v>
      </c>
      <c r="R14" s="59">
        <f t="shared" si="5"/>
        <v>21</v>
      </c>
      <c r="S14" s="59">
        <f t="shared" si="6"/>
        <v>173</v>
      </c>
      <c r="T14" s="59"/>
      <c r="U14" s="59">
        <f t="shared" si="7"/>
        <v>0</v>
      </c>
      <c r="V14" s="59"/>
      <c r="W14" s="59">
        <f t="shared" si="8"/>
        <v>0</v>
      </c>
      <c r="X14" s="59"/>
      <c r="Y14" s="59">
        <f t="shared" si="9"/>
        <v>0</v>
      </c>
      <c r="Z14" s="59"/>
      <c r="AA14" s="59">
        <f t="shared" si="10"/>
        <v>0</v>
      </c>
      <c r="AB14" s="59">
        <f t="shared" si="11"/>
        <v>0</v>
      </c>
      <c r="AC14" s="59"/>
      <c r="AD14" s="59"/>
      <c r="AE14" s="59"/>
      <c r="AF14" s="59">
        <v>1</v>
      </c>
      <c r="AG14" s="59">
        <f t="shared" si="12"/>
        <v>12</v>
      </c>
      <c r="AH14" s="59"/>
      <c r="AI14" s="59">
        <f t="shared" si="13"/>
        <v>0</v>
      </c>
      <c r="AJ14" s="59"/>
      <c r="AK14" s="59">
        <f t="shared" si="14"/>
        <v>0</v>
      </c>
      <c r="AL14" s="59"/>
      <c r="AM14" s="59">
        <f t="shared" si="15"/>
        <v>0</v>
      </c>
      <c r="AN14" s="59"/>
      <c r="AO14" s="59">
        <f t="shared" si="16"/>
        <v>0</v>
      </c>
      <c r="AP14" s="59"/>
      <c r="AQ14" s="59">
        <f t="shared" si="17"/>
        <v>0</v>
      </c>
      <c r="AR14" s="59"/>
      <c r="AS14" s="59">
        <f t="shared" si="18"/>
        <v>0</v>
      </c>
      <c r="AT14" s="59"/>
      <c r="AU14" s="65">
        <f t="shared" si="19"/>
        <v>0</v>
      </c>
      <c r="AV14" s="59"/>
      <c r="AW14" s="65">
        <f t="shared" si="20"/>
        <v>0</v>
      </c>
      <c r="AX14" s="65">
        <f t="shared" si="21"/>
        <v>0</v>
      </c>
      <c r="AY14" s="65">
        <f t="shared" si="22"/>
        <v>12</v>
      </c>
      <c r="AZ14" s="68">
        <f t="shared" si="23"/>
        <v>185</v>
      </c>
    </row>
    <row r="15" spans="1:52" ht="13.5">
      <c r="A15" s="64">
        <v>11</v>
      </c>
      <c r="B15" s="55" t="s">
        <v>173</v>
      </c>
      <c r="C15" s="174">
        <v>22288</v>
      </c>
      <c r="D15" s="55" t="s">
        <v>34</v>
      </c>
      <c r="E15" s="58" t="s">
        <v>29</v>
      </c>
      <c r="F15" s="58" t="s">
        <v>34</v>
      </c>
      <c r="G15" s="59">
        <v>16</v>
      </c>
      <c r="H15" s="59">
        <f t="shared" si="0"/>
        <v>96</v>
      </c>
      <c r="I15" s="59"/>
      <c r="J15" s="59">
        <f t="shared" si="1"/>
        <v>0</v>
      </c>
      <c r="K15" s="59">
        <v>21</v>
      </c>
      <c r="L15" s="59">
        <f t="shared" si="2"/>
        <v>46</v>
      </c>
      <c r="M15" s="59"/>
      <c r="N15" s="59">
        <f t="shared" si="3"/>
        <v>0</v>
      </c>
      <c r="O15" s="59">
        <v>5</v>
      </c>
      <c r="P15" s="59">
        <f t="shared" si="4"/>
        <v>10</v>
      </c>
      <c r="Q15" s="59">
        <v>7</v>
      </c>
      <c r="R15" s="59">
        <f t="shared" si="5"/>
        <v>21</v>
      </c>
      <c r="S15" s="59">
        <f t="shared" si="6"/>
        <v>173</v>
      </c>
      <c r="T15" s="59"/>
      <c r="U15" s="59">
        <f t="shared" si="7"/>
        <v>0</v>
      </c>
      <c r="V15" s="59"/>
      <c r="W15" s="59">
        <f t="shared" si="8"/>
        <v>0</v>
      </c>
      <c r="X15" s="59"/>
      <c r="Y15" s="59">
        <f t="shared" si="9"/>
        <v>0</v>
      </c>
      <c r="Z15" s="59"/>
      <c r="AA15" s="59">
        <f t="shared" si="10"/>
        <v>0</v>
      </c>
      <c r="AB15" s="59">
        <f t="shared" si="11"/>
        <v>0</v>
      </c>
      <c r="AC15" s="59"/>
      <c r="AD15" s="59"/>
      <c r="AE15" s="59"/>
      <c r="AF15" s="59">
        <v>1</v>
      </c>
      <c r="AG15" s="59">
        <f t="shared" si="12"/>
        <v>12</v>
      </c>
      <c r="AH15" s="59"/>
      <c r="AI15" s="59">
        <f t="shared" si="13"/>
        <v>0</v>
      </c>
      <c r="AJ15" s="59"/>
      <c r="AK15" s="59">
        <f t="shared" si="14"/>
        <v>0</v>
      </c>
      <c r="AL15" s="59"/>
      <c r="AM15" s="59">
        <f t="shared" si="15"/>
        <v>0</v>
      </c>
      <c r="AN15" s="59"/>
      <c r="AO15" s="59">
        <f t="shared" si="16"/>
        <v>0</v>
      </c>
      <c r="AP15" s="59"/>
      <c r="AQ15" s="59">
        <f t="shared" si="17"/>
        <v>0</v>
      </c>
      <c r="AR15" s="59"/>
      <c r="AS15" s="59">
        <f t="shared" si="18"/>
        <v>0</v>
      </c>
      <c r="AT15" s="59"/>
      <c r="AU15" s="65">
        <f t="shared" si="19"/>
        <v>0</v>
      </c>
      <c r="AV15" s="59"/>
      <c r="AW15" s="65">
        <f t="shared" si="20"/>
        <v>0</v>
      </c>
      <c r="AX15" s="65">
        <f t="shared" si="21"/>
        <v>0</v>
      </c>
      <c r="AY15" s="65">
        <f t="shared" si="22"/>
        <v>12</v>
      </c>
      <c r="AZ15" s="68">
        <f t="shared" si="23"/>
        <v>185</v>
      </c>
    </row>
    <row r="16" spans="1:52" ht="13.5">
      <c r="A16" s="64">
        <v>12</v>
      </c>
      <c r="B16" s="55" t="s">
        <v>300</v>
      </c>
      <c r="C16" s="174">
        <v>23258</v>
      </c>
      <c r="D16" s="55" t="s">
        <v>34</v>
      </c>
      <c r="E16" s="58" t="s">
        <v>29</v>
      </c>
      <c r="F16" s="58" t="s">
        <v>34</v>
      </c>
      <c r="G16" s="59">
        <v>16</v>
      </c>
      <c r="H16" s="59">
        <f t="shared" si="0"/>
        <v>96</v>
      </c>
      <c r="I16" s="59"/>
      <c r="J16" s="59">
        <f t="shared" si="1"/>
        <v>0</v>
      </c>
      <c r="K16" s="59">
        <v>21</v>
      </c>
      <c r="L16" s="59">
        <f t="shared" si="2"/>
        <v>46</v>
      </c>
      <c r="M16" s="59"/>
      <c r="N16" s="59">
        <f t="shared" si="3"/>
        <v>0</v>
      </c>
      <c r="O16" s="59">
        <v>5</v>
      </c>
      <c r="P16" s="59">
        <f t="shared" si="4"/>
        <v>10</v>
      </c>
      <c r="Q16" s="59">
        <v>7</v>
      </c>
      <c r="R16" s="59">
        <f t="shared" si="5"/>
        <v>21</v>
      </c>
      <c r="S16" s="59">
        <f t="shared" si="6"/>
        <v>173</v>
      </c>
      <c r="T16" s="59"/>
      <c r="U16" s="59">
        <f t="shared" si="7"/>
        <v>0</v>
      </c>
      <c r="V16" s="59"/>
      <c r="W16" s="59">
        <f t="shared" si="8"/>
        <v>0</v>
      </c>
      <c r="X16" s="59"/>
      <c r="Y16" s="59">
        <f t="shared" si="9"/>
        <v>0</v>
      </c>
      <c r="Z16" s="59"/>
      <c r="AA16" s="59">
        <f t="shared" si="10"/>
        <v>0</v>
      </c>
      <c r="AB16" s="59">
        <f t="shared" si="11"/>
        <v>0</v>
      </c>
      <c r="AC16" s="59"/>
      <c r="AD16" s="59"/>
      <c r="AE16" s="59"/>
      <c r="AF16" s="59">
        <v>1</v>
      </c>
      <c r="AG16" s="59">
        <f t="shared" si="12"/>
        <v>12</v>
      </c>
      <c r="AH16" s="59"/>
      <c r="AI16" s="59">
        <f t="shared" si="13"/>
        <v>0</v>
      </c>
      <c r="AJ16" s="59"/>
      <c r="AK16" s="59">
        <f t="shared" si="14"/>
        <v>0</v>
      </c>
      <c r="AL16" s="59"/>
      <c r="AM16" s="59">
        <f t="shared" si="15"/>
        <v>0</v>
      </c>
      <c r="AN16" s="59"/>
      <c r="AO16" s="59">
        <f t="shared" si="16"/>
        <v>0</v>
      </c>
      <c r="AP16" s="59"/>
      <c r="AQ16" s="59">
        <f t="shared" si="17"/>
        <v>0</v>
      </c>
      <c r="AR16" s="59"/>
      <c r="AS16" s="59">
        <f t="shared" si="18"/>
        <v>0</v>
      </c>
      <c r="AT16" s="59"/>
      <c r="AU16" s="65">
        <f t="shared" si="19"/>
        <v>0</v>
      </c>
      <c r="AV16" s="59"/>
      <c r="AW16" s="65">
        <f t="shared" si="20"/>
        <v>0</v>
      </c>
      <c r="AX16" s="65">
        <f t="shared" si="21"/>
        <v>0</v>
      </c>
      <c r="AY16" s="65">
        <f t="shared" si="22"/>
        <v>12</v>
      </c>
      <c r="AZ16" s="68">
        <f t="shared" si="23"/>
        <v>185</v>
      </c>
    </row>
    <row r="17" spans="1:52" ht="13.5">
      <c r="A17" s="64">
        <v>13</v>
      </c>
      <c r="B17" s="55" t="s">
        <v>203</v>
      </c>
      <c r="C17" s="174">
        <v>23273</v>
      </c>
      <c r="D17" s="55" t="s">
        <v>34</v>
      </c>
      <c r="E17" s="58" t="s">
        <v>29</v>
      </c>
      <c r="F17" s="58" t="s">
        <v>34</v>
      </c>
      <c r="G17" s="59">
        <v>16</v>
      </c>
      <c r="H17" s="59">
        <f t="shared" si="0"/>
        <v>96</v>
      </c>
      <c r="I17" s="59"/>
      <c r="J17" s="59">
        <f t="shared" si="1"/>
        <v>0</v>
      </c>
      <c r="K17" s="59">
        <v>21</v>
      </c>
      <c r="L17" s="59">
        <f t="shared" si="2"/>
        <v>46</v>
      </c>
      <c r="M17" s="59"/>
      <c r="N17" s="59">
        <f t="shared" si="3"/>
        <v>0</v>
      </c>
      <c r="O17" s="59">
        <v>5</v>
      </c>
      <c r="P17" s="59">
        <f t="shared" si="4"/>
        <v>10</v>
      </c>
      <c r="Q17" s="59">
        <v>7</v>
      </c>
      <c r="R17" s="59">
        <f t="shared" si="5"/>
        <v>21</v>
      </c>
      <c r="S17" s="59">
        <f t="shared" si="6"/>
        <v>173</v>
      </c>
      <c r="T17" s="59"/>
      <c r="U17" s="59">
        <f t="shared" si="7"/>
        <v>0</v>
      </c>
      <c r="V17" s="59"/>
      <c r="W17" s="59">
        <f t="shared" si="8"/>
        <v>0</v>
      </c>
      <c r="X17" s="59"/>
      <c r="Y17" s="59">
        <f t="shared" si="9"/>
        <v>0</v>
      </c>
      <c r="Z17" s="59"/>
      <c r="AA17" s="59">
        <f t="shared" si="10"/>
        <v>0</v>
      </c>
      <c r="AB17" s="59">
        <f t="shared" si="11"/>
        <v>0</v>
      </c>
      <c r="AC17" s="59"/>
      <c r="AD17" s="59"/>
      <c r="AE17" s="59"/>
      <c r="AF17" s="59">
        <v>1</v>
      </c>
      <c r="AG17" s="59">
        <f t="shared" si="12"/>
        <v>12</v>
      </c>
      <c r="AH17" s="59"/>
      <c r="AI17" s="59">
        <f t="shared" si="13"/>
        <v>0</v>
      </c>
      <c r="AJ17" s="59"/>
      <c r="AK17" s="59">
        <f t="shared" si="14"/>
        <v>0</v>
      </c>
      <c r="AL17" s="59"/>
      <c r="AM17" s="59">
        <f t="shared" si="15"/>
        <v>0</v>
      </c>
      <c r="AN17" s="59"/>
      <c r="AO17" s="59">
        <f t="shared" si="16"/>
        <v>0</v>
      </c>
      <c r="AP17" s="59"/>
      <c r="AQ17" s="59">
        <f t="shared" si="17"/>
        <v>0</v>
      </c>
      <c r="AR17" s="59"/>
      <c r="AS17" s="59">
        <f t="shared" si="18"/>
        <v>0</v>
      </c>
      <c r="AT17" s="59"/>
      <c r="AU17" s="65">
        <f t="shared" si="19"/>
        <v>0</v>
      </c>
      <c r="AV17" s="59"/>
      <c r="AW17" s="65">
        <f t="shared" si="20"/>
        <v>0</v>
      </c>
      <c r="AX17" s="65">
        <f t="shared" si="21"/>
        <v>0</v>
      </c>
      <c r="AY17" s="65">
        <f t="shared" si="22"/>
        <v>12</v>
      </c>
      <c r="AZ17" s="68">
        <f t="shared" si="23"/>
        <v>185</v>
      </c>
    </row>
    <row r="18" spans="1:52" ht="13.5">
      <c r="A18" s="64">
        <v>14</v>
      </c>
      <c r="B18" s="55" t="s">
        <v>172</v>
      </c>
      <c r="C18" s="174">
        <v>23263</v>
      </c>
      <c r="D18" s="55" t="s">
        <v>34</v>
      </c>
      <c r="E18" s="58" t="s">
        <v>29</v>
      </c>
      <c r="F18" s="58" t="s">
        <v>34</v>
      </c>
      <c r="G18" s="59">
        <v>16</v>
      </c>
      <c r="H18" s="59">
        <f t="shared" si="0"/>
        <v>96</v>
      </c>
      <c r="I18" s="59"/>
      <c r="J18" s="59">
        <f t="shared" si="1"/>
        <v>0</v>
      </c>
      <c r="K18" s="59">
        <v>20</v>
      </c>
      <c r="L18" s="59">
        <f t="shared" si="2"/>
        <v>44</v>
      </c>
      <c r="M18" s="59"/>
      <c r="N18" s="59">
        <f t="shared" si="3"/>
        <v>0</v>
      </c>
      <c r="O18" s="59">
        <v>5</v>
      </c>
      <c r="P18" s="59">
        <f t="shared" si="4"/>
        <v>10</v>
      </c>
      <c r="Q18" s="59">
        <v>7</v>
      </c>
      <c r="R18" s="59">
        <f t="shared" si="5"/>
        <v>21</v>
      </c>
      <c r="S18" s="59">
        <f t="shared" si="6"/>
        <v>171</v>
      </c>
      <c r="T18" s="59"/>
      <c r="U18" s="59">
        <f t="shared" si="7"/>
        <v>0</v>
      </c>
      <c r="V18" s="59"/>
      <c r="W18" s="59">
        <f t="shared" si="8"/>
        <v>0</v>
      </c>
      <c r="X18" s="59"/>
      <c r="Y18" s="59">
        <f t="shared" si="9"/>
        <v>0</v>
      </c>
      <c r="Z18" s="59"/>
      <c r="AA18" s="59">
        <f t="shared" si="10"/>
        <v>0</v>
      </c>
      <c r="AB18" s="59">
        <f t="shared" si="11"/>
        <v>0</v>
      </c>
      <c r="AC18" s="59"/>
      <c r="AD18" s="59"/>
      <c r="AE18" s="59"/>
      <c r="AF18" s="59">
        <v>1</v>
      </c>
      <c r="AG18" s="59">
        <f t="shared" si="12"/>
        <v>12</v>
      </c>
      <c r="AH18" s="59"/>
      <c r="AI18" s="59">
        <f t="shared" si="13"/>
        <v>0</v>
      </c>
      <c r="AJ18" s="59"/>
      <c r="AK18" s="59">
        <f t="shared" si="14"/>
        <v>0</v>
      </c>
      <c r="AL18" s="59"/>
      <c r="AM18" s="59">
        <f t="shared" si="15"/>
        <v>0</v>
      </c>
      <c r="AN18" s="59"/>
      <c r="AO18" s="59">
        <f t="shared" si="16"/>
        <v>0</v>
      </c>
      <c r="AP18" s="59"/>
      <c r="AQ18" s="59">
        <f t="shared" si="17"/>
        <v>0</v>
      </c>
      <c r="AR18" s="59"/>
      <c r="AS18" s="59">
        <f t="shared" si="18"/>
        <v>0</v>
      </c>
      <c r="AT18" s="59"/>
      <c r="AU18" s="65">
        <f t="shared" si="19"/>
        <v>0</v>
      </c>
      <c r="AV18" s="59"/>
      <c r="AW18" s="65">
        <f t="shared" si="20"/>
        <v>0</v>
      </c>
      <c r="AX18" s="65">
        <f t="shared" si="21"/>
        <v>0</v>
      </c>
      <c r="AY18" s="65">
        <f t="shared" si="22"/>
        <v>12</v>
      </c>
      <c r="AZ18" s="68">
        <f t="shared" si="23"/>
        <v>183</v>
      </c>
    </row>
    <row r="19" spans="1:52" ht="13.5">
      <c r="A19" s="64">
        <v>15</v>
      </c>
      <c r="B19" s="55" t="s">
        <v>175</v>
      </c>
      <c r="C19" s="174">
        <v>23308</v>
      </c>
      <c r="D19" s="55" t="s">
        <v>34</v>
      </c>
      <c r="E19" s="58" t="s">
        <v>29</v>
      </c>
      <c r="F19" s="58" t="s">
        <v>34</v>
      </c>
      <c r="G19" s="59">
        <v>16</v>
      </c>
      <c r="H19" s="59">
        <f t="shared" si="0"/>
        <v>96</v>
      </c>
      <c r="I19" s="59"/>
      <c r="J19" s="59">
        <f t="shared" si="1"/>
        <v>0</v>
      </c>
      <c r="K19" s="59">
        <v>20</v>
      </c>
      <c r="L19" s="59">
        <f t="shared" si="2"/>
        <v>44</v>
      </c>
      <c r="M19" s="59"/>
      <c r="N19" s="59">
        <f t="shared" si="3"/>
        <v>0</v>
      </c>
      <c r="O19" s="59">
        <v>5</v>
      </c>
      <c r="P19" s="59">
        <f t="shared" si="4"/>
        <v>10</v>
      </c>
      <c r="Q19" s="59">
        <v>7</v>
      </c>
      <c r="R19" s="59">
        <f t="shared" si="5"/>
        <v>21</v>
      </c>
      <c r="S19" s="59">
        <f t="shared" si="6"/>
        <v>171</v>
      </c>
      <c r="T19" s="59"/>
      <c r="U19" s="59">
        <f t="shared" si="7"/>
        <v>0</v>
      </c>
      <c r="V19" s="59"/>
      <c r="W19" s="59">
        <f t="shared" si="8"/>
        <v>0</v>
      </c>
      <c r="X19" s="59"/>
      <c r="Y19" s="59">
        <f t="shared" si="9"/>
        <v>0</v>
      </c>
      <c r="Z19" s="59"/>
      <c r="AA19" s="59">
        <f t="shared" si="10"/>
        <v>0</v>
      </c>
      <c r="AB19" s="59">
        <f t="shared" si="11"/>
        <v>0</v>
      </c>
      <c r="AC19" s="59"/>
      <c r="AD19" s="59"/>
      <c r="AE19" s="59"/>
      <c r="AF19" s="59">
        <v>1</v>
      </c>
      <c r="AG19" s="59">
        <f t="shared" si="12"/>
        <v>12</v>
      </c>
      <c r="AH19" s="59"/>
      <c r="AI19" s="59">
        <f t="shared" si="13"/>
        <v>0</v>
      </c>
      <c r="AJ19" s="59"/>
      <c r="AK19" s="59">
        <f t="shared" si="14"/>
        <v>0</v>
      </c>
      <c r="AL19" s="59"/>
      <c r="AM19" s="59">
        <f t="shared" si="15"/>
        <v>0</v>
      </c>
      <c r="AN19" s="59"/>
      <c r="AO19" s="59">
        <f t="shared" si="16"/>
        <v>0</v>
      </c>
      <c r="AP19" s="59"/>
      <c r="AQ19" s="59">
        <f t="shared" si="17"/>
        <v>0</v>
      </c>
      <c r="AR19" s="59"/>
      <c r="AS19" s="59">
        <f t="shared" si="18"/>
        <v>0</v>
      </c>
      <c r="AT19" s="59"/>
      <c r="AU19" s="65">
        <f t="shared" si="19"/>
        <v>0</v>
      </c>
      <c r="AV19" s="59"/>
      <c r="AW19" s="65">
        <f t="shared" si="20"/>
        <v>0</v>
      </c>
      <c r="AX19" s="65">
        <f t="shared" si="21"/>
        <v>0</v>
      </c>
      <c r="AY19" s="65">
        <f t="shared" si="22"/>
        <v>12</v>
      </c>
      <c r="AZ19" s="68">
        <f t="shared" si="23"/>
        <v>183</v>
      </c>
    </row>
    <row r="20" spans="1:52" ht="13.5">
      <c r="A20" s="64">
        <v>16</v>
      </c>
      <c r="B20" s="55" t="s">
        <v>140</v>
      </c>
      <c r="C20" s="174">
        <v>23251</v>
      </c>
      <c r="D20" s="55" t="s">
        <v>34</v>
      </c>
      <c r="E20" s="58" t="s">
        <v>29</v>
      </c>
      <c r="F20" s="58" t="s">
        <v>34</v>
      </c>
      <c r="G20" s="59">
        <v>16</v>
      </c>
      <c r="H20" s="59">
        <f t="shared" si="0"/>
        <v>96</v>
      </c>
      <c r="I20" s="59"/>
      <c r="J20" s="59">
        <f t="shared" si="1"/>
        <v>0</v>
      </c>
      <c r="K20" s="59">
        <v>19</v>
      </c>
      <c r="L20" s="59">
        <f t="shared" si="2"/>
        <v>42</v>
      </c>
      <c r="M20" s="59"/>
      <c r="N20" s="59">
        <f t="shared" si="3"/>
        <v>0</v>
      </c>
      <c r="O20" s="59">
        <v>4</v>
      </c>
      <c r="P20" s="59">
        <f t="shared" si="4"/>
        <v>8</v>
      </c>
      <c r="Q20" s="59">
        <v>7</v>
      </c>
      <c r="R20" s="59">
        <f t="shared" si="5"/>
        <v>21</v>
      </c>
      <c r="S20" s="59">
        <f t="shared" si="6"/>
        <v>167</v>
      </c>
      <c r="T20" s="59"/>
      <c r="U20" s="59">
        <f t="shared" si="7"/>
        <v>0</v>
      </c>
      <c r="V20" s="59"/>
      <c r="W20" s="59">
        <f t="shared" si="8"/>
        <v>0</v>
      </c>
      <c r="X20" s="59"/>
      <c r="Y20" s="59">
        <f t="shared" si="9"/>
        <v>0</v>
      </c>
      <c r="Z20" s="59"/>
      <c r="AA20" s="59">
        <f t="shared" si="10"/>
        <v>0</v>
      </c>
      <c r="AB20" s="59">
        <f t="shared" si="11"/>
        <v>0</v>
      </c>
      <c r="AC20" s="59"/>
      <c r="AD20" s="59"/>
      <c r="AE20" s="59"/>
      <c r="AF20" s="59">
        <v>1</v>
      </c>
      <c r="AG20" s="59">
        <f t="shared" si="12"/>
        <v>12</v>
      </c>
      <c r="AH20" s="59"/>
      <c r="AI20" s="59">
        <f t="shared" si="13"/>
        <v>0</v>
      </c>
      <c r="AJ20" s="59"/>
      <c r="AK20" s="59">
        <f t="shared" si="14"/>
        <v>0</v>
      </c>
      <c r="AL20" s="59"/>
      <c r="AM20" s="59">
        <f t="shared" si="15"/>
        <v>0</v>
      </c>
      <c r="AN20" s="59"/>
      <c r="AO20" s="59">
        <f t="shared" si="16"/>
        <v>0</v>
      </c>
      <c r="AP20" s="59"/>
      <c r="AQ20" s="59">
        <f t="shared" si="17"/>
        <v>0</v>
      </c>
      <c r="AR20" s="59"/>
      <c r="AS20" s="59">
        <f t="shared" si="18"/>
        <v>0</v>
      </c>
      <c r="AT20" s="59"/>
      <c r="AU20" s="65">
        <f t="shared" si="19"/>
        <v>0</v>
      </c>
      <c r="AV20" s="59"/>
      <c r="AW20" s="65">
        <f t="shared" si="20"/>
        <v>0</v>
      </c>
      <c r="AX20" s="65">
        <f t="shared" si="21"/>
        <v>0</v>
      </c>
      <c r="AY20" s="65">
        <f t="shared" si="22"/>
        <v>12</v>
      </c>
      <c r="AZ20" s="68">
        <f t="shared" si="23"/>
        <v>179</v>
      </c>
    </row>
    <row r="21" spans="1:52" ht="13.5">
      <c r="A21" s="64">
        <v>17</v>
      </c>
      <c r="B21" s="55" t="s">
        <v>228</v>
      </c>
      <c r="C21" s="174">
        <v>23185</v>
      </c>
      <c r="D21" s="55" t="s">
        <v>34</v>
      </c>
      <c r="E21" s="58" t="s">
        <v>29</v>
      </c>
      <c r="F21" s="58" t="s">
        <v>34</v>
      </c>
      <c r="G21" s="59">
        <v>13</v>
      </c>
      <c r="H21" s="59">
        <f t="shared" si="0"/>
        <v>78</v>
      </c>
      <c r="I21" s="59"/>
      <c r="J21" s="59">
        <f t="shared" si="1"/>
        <v>0</v>
      </c>
      <c r="K21" s="59">
        <v>21</v>
      </c>
      <c r="L21" s="59">
        <f t="shared" si="2"/>
        <v>46</v>
      </c>
      <c r="M21" s="59"/>
      <c r="N21" s="59">
        <f t="shared" si="3"/>
        <v>0</v>
      </c>
      <c r="O21" s="59">
        <v>3</v>
      </c>
      <c r="P21" s="59">
        <f t="shared" si="4"/>
        <v>6</v>
      </c>
      <c r="Q21" s="59">
        <v>7</v>
      </c>
      <c r="R21" s="59">
        <f t="shared" si="5"/>
        <v>21</v>
      </c>
      <c r="S21" s="59">
        <f t="shared" si="6"/>
        <v>151</v>
      </c>
      <c r="T21" s="59"/>
      <c r="U21" s="59">
        <f t="shared" si="7"/>
        <v>0</v>
      </c>
      <c r="V21" s="59"/>
      <c r="W21" s="59">
        <f t="shared" si="8"/>
        <v>0</v>
      </c>
      <c r="X21" s="59"/>
      <c r="Y21" s="59">
        <f t="shared" si="9"/>
        <v>0</v>
      </c>
      <c r="Z21" s="59"/>
      <c r="AA21" s="59">
        <f t="shared" si="10"/>
        <v>0</v>
      </c>
      <c r="AB21" s="59">
        <f t="shared" si="11"/>
        <v>0</v>
      </c>
      <c r="AC21" s="59"/>
      <c r="AD21" s="59"/>
      <c r="AE21" s="59"/>
      <c r="AF21" s="59">
        <v>1</v>
      </c>
      <c r="AG21" s="59">
        <f t="shared" si="12"/>
        <v>12</v>
      </c>
      <c r="AH21" s="59">
        <v>1</v>
      </c>
      <c r="AI21" s="59">
        <f t="shared" si="13"/>
        <v>5</v>
      </c>
      <c r="AJ21" s="59">
        <v>1</v>
      </c>
      <c r="AK21" s="59">
        <f t="shared" si="14"/>
        <v>3</v>
      </c>
      <c r="AL21" s="59">
        <v>1</v>
      </c>
      <c r="AM21" s="59">
        <f t="shared" si="15"/>
        <v>1</v>
      </c>
      <c r="AN21" s="59">
        <v>1</v>
      </c>
      <c r="AO21" s="59">
        <f t="shared" si="16"/>
        <v>5</v>
      </c>
      <c r="AP21" s="59"/>
      <c r="AQ21" s="59">
        <f t="shared" si="17"/>
        <v>0</v>
      </c>
      <c r="AR21" s="59"/>
      <c r="AS21" s="59">
        <f t="shared" si="18"/>
        <v>0</v>
      </c>
      <c r="AT21" s="59"/>
      <c r="AU21" s="65">
        <f t="shared" si="19"/>
        <v>0</v>
      </c>
      <c r="AV21" s="59"/>
      <c r="AW21" s="65">
        <f t="shared" si="20"/>
        <v>0</v>
      </c>
      <c r="AX21" s="65">
        <f t="shared" si="21"/>
        <v>10</v>
      </c>
      <c r="AY21" s="65">
        <f t="shared" si="22"/>
        <v>22</v>
      </c>
      <c r="AZ21" s="68">
        <f t="shared" si="23"/>
        <v>173</v>
      </c>
    </row>
    <row r="22" spans="1:52" ht="13.5">
      <c r="A22" s="64">
        <v>18</v>
      </c>
      <c r="B22" s="55" t="s">
        <v>142</v>
      </c>
      <c r="C22" s="174">
        <v>20790</v>
      </c>
      <c r="D22" s="55" t="s">
        <v>34</v>
      </c>
      <c r="E22" s="58" t="s">
        <v>29</v>
      </c>
      <c r="F22" s="58" t="s">
        <v>34</v>
      </c>
      <c r="G22" s="59">
        <v>14</v>
      </c>
      <c r="H22" s="59">
        <f t="shared" si="0"/>
        <v>84</v>
      </c>
      <c r="I22" s="59"/>
      <c r="J22" s="59">
        <f t="shared" si="1"/>
        <v>0</v>
      </c>
      <c r="K22" s="59">
        <v>20</v>
      </c>
      <c r="L22" s="59">
        <f t="shared" si="2"/>
        <v>44</v>
      </c>
      <c r="M22" s="59"/>
      <c r="N22" s="59">
        <f t="shared" si="3"/>
        <v>0</v>
      </c>
      <c r="O22" s="59">
        <v>5</v>
      </c>
      <c r="P22" s="59">
        <f t="shared" si="4"/>
        <v>10</v>
      </c>
      <c r="Q22" s="59">
        <v>7</v>
      </c>
      <c r="R22" s="59">
        <f t="shared" si="5"/>
        <v>21</v>
      </c>
      <c r="S22" s="59">
        <f t="shared" si="6"/>
        <v>159</v>
      </c>
      <c r="T22" s="59"/>
      <c r="U22" s="59">
        <f t="shared" si="7"/>
        <v>0</v>
      </c>
      <c r="V22" s="59"/>
      <c r="W22" s="59">
        <f t="shared" si="8"/>
        <v>0</v>
      </c>
      <c r="X22" s="59"/>
      <c r="Y22" s="59">
        <f t="shared" si="9"/>
        <v>0</v>
      </c>
      <c r="Z22" s="59"/>
      <c r="AA22" s="59">
        <f t="shared" si="10"/>
        <v>0</v>
      </c>
      <c r="AB22" s="59">
        <f t="shared" si="11"/>
        <v>0</v>
      </c>
      <c r="AC22" s="59"/>
      <c r="AD22" s="59"/>
      <c r="AE22" s="59"/>
      <c r="AF22" s="59">
        <v>1</v>
      </c>
      <c r="AG22" s="59">
        <f t="shared" si="12"/>
        <v>12</v>
      </c>
      <c r="AH22" s="59"/>
      <c r="AI22" s="59">
        <f t="shared" si="13"/>
        <v>0</v>
      </c>
      <c r="AJ22" s="59"/>
      <c r="AK22" s="59">
        <f t="shared" si="14"/>
        <v>0</v>
      </c>
      <c r="AL22" s="59"/>
      <c r="AM22" s="59">
        <f t="shared" si="15"/>
        <v>0</v>
      </c>
      <c r="AN22" s="59"/>
      <c r="AO22" s="59">
        <f t="shared" si="16"/>
        <v>0</v>
      </c>
      <c r="AP22" s="59"/>
      <c r="AQ22" s="59">
        <f t="shared" si="17"/>
        <v>0</v>
      </c>
      <c r="AR22" s="59"/>
      <c r="AS22" s="59">
        <f t="shared" si="18"/>
        <v>0</v>
      </c>
      <c r="AT22" s="59"/>
      <c r="AU22" s="65">
        <f t="shared" si="19"/>
        <v>0</v>
      </c>
      <c r="AV22" s="59"/>
      <c r="AW22" s="65">
        <f t="shared" si="20"/>
        <v>0</v>
      </c>
      <c r="AX22" s="65">
        <f t="shared" si="21"/>
        <v>0</v>
      </c>
      <c r="AY22" s="65">
        <f t="shared" si="22"/>
        <v>12</v>
      </c>
      <c r="AZ22" s="68">
        <f t="shared" si="23"/>
        <v>171</v>
      </c>
    </row>
    <row r="23" spans="1:52" ht="13.5">
      <c r="A23" s="64">
        <v>19</v>
      </c>
      <c r="B23" s="55" t="s">
        <v>144</v>
      </c>
      <c r="C23" s="174">
        <v>22409</v>
      </c>
      <c r="D23" s="55" t="s">
        <v>34</v>
      </c>
      <c r="E23" s="58" t="s">
        <v>29</v>
      </c>
      <c r="F23" s="58" t="s">
        <v>34</v>
      </c>
      <c r="G23" s="59">
        <v>14</v>
      </c>
      <c r="H23" s="59">
        <f t="shared" si="0"/>
        <v>84</v>
      </c>
      <c r="I23" s="59"/>
      <c r="J23" s="59">
        <f t="shared" si="1"/>
        <v>0</v>
      </c>
      <c r="K23" s="59">
        <v>18</v>
      </c>
      <c r="L23" s="59">
        <f t="shared" si="2"/>
        <v>40</v>
      </c>
      <c r="M23" s="59"/>
      <c r="N23" s="59">
        <f t="shared" si="3"/>
        <v>0</v>
      </c>
      <c r="O23" s="59">
        <v>5</v>
      </c>
      <c r="P23" s="59">
        <f t="shared" si="4"/>
        <v>10</v>
      </c>
      <c r="Q23" s="59">
        <v>5</v>
      </c>
      <c r="R23" s="59">
        <f t="shared" si="5"/>
        <v>15</v>
      </c>
      <c r="S23" s="59">
        <f t="shared" si="6"/>
        <v>149</v>
      </c>
      <c r="T23" s="59"/>
      <c r="U23" s="59">
        <f t="shared" si="7"/>
        <v>0</v>
      </c>
      <c r="V23" s="59"/>
      <c r="W23" s="59">
        <f t="shared" si="8"/>
        <v>0</v>
      </c>
      <c r="X23" s="59"/>
      <c r="Y23" s="59">
        <f t="shared" si="9"/>
        <v>0</v>
      </c>
      <c r="Z23" s="59"/>
      <c r="AA23" s="59">
        <f t="shared" si="10"/>
        <v>0</v>
      </c>
      <c r="AB23" s="59">
        <f t="shared" si="11"/>
        <v>0</v>
      </c>
      <c r="AC23" s="59"/>
      <c r="AD23" s="59"/>
      <c r="AE23" s="59"/>
      <c r="AF23" s="59">
        <v>1</v>
      </c>
      <c r="AG23" s="59">
        <f t="shared" si="12"/>
        <v>12</v>
      </c>
      <c r="AH23" s="59"/>
      <c r="AI23" s="59">
        <f t="shared" si="13"/>
        <v>0</v>
      </c>
      <c r="AJ23" s="59">
        <v>1</v>
      </c>
      <c r="AK23" s="59">
        <f t="shared" si="14"/>
        <v>3</v>
      </c>
      <c r="AL23" s="59">
        <v>1</v>
      </c>
      <c r="AM23" s="59">
        <f t="shared" si="15"/>
        <v>1</v>
      </c>
      <c r="AN23" s="59">
        <v>2</v>
      </c>
      <c r="AO23" s="59">
        <f t="shared" si="16"/>
        <v>10</v>
      </c>
      <c r="AP23" s="59"/>
      <c r="AQ23" s="59">
        <f t="shared" si="17"/>
        <v>0</v>
      </c>
      <c r="AR23" s="59"/>
      <c r="AS23" s="59">
        <f t="shared" si="18"/>
        <v>0</v>
      </c>
      <c r="AT23" s="59"/>
      <c r="AU23" s="65">
        <f t="shared" si="19"/>
        <v>0</v>
      </c>
      <c r="AV23" s="59"/>
      <c r="AW23" s="65">
        <f t="shared" si="20"/>
        <v>0</v>
      </c>
      <c r="AX23" s="65">
        <f t="shared" si="21"/>
        <v>10</v>
      </c>
      <c r="AY23" s="65">
        <f t="shared" si="22"/>
        <v>22</v>
      </c>
      <c r="AZ23" s="68">
        <f t="shared" si="23"/>
        <v>171</v>
      </c>
    </row>
    <row r="24" spans="1:52" ht="13.5">
      <c r="A24" s="64">
        <v>20</v>
      </c>
      <c r="B24" s="55" t="s">
        <v>145</v>
      </c>
      <c r="C24" s="174">
        <v>20935</v>
      </c>
      <c r="D24" s="55" t="s">
        <v>34</v>
      </c>
      <c r="E24" s="58" t="s">
        <v>29</v>
      </c>
      <c r="F24" s="58" t="s">
        <v>34</v>
      </c>
      <c r="G24" s="59">
        <v>14</v>
      </c>
      <c r="H24" s="59">
        <f t="shared" si="0"/>
        <v>84</v>
      </c>
      <c r="I24" s="59"/>
      <c r="J24" s="59">
        <f t="shared" si="1"/>
        <v>0</v>
      </c>
      <c r="K24" s="59">
        <v>19</v>
      </c>
      <c r="L24" s="59">
        <f t="shared" si="2"/>
        <v>42</v>
      </c>
      <c r="M24" s="59"/>
      <c r="N24" s="59">
        <f t="shared" si="3"/>
        <v>0</v>
      </c>
      <c r="O24" s="59">
        <v>5</v>
      </c>
      <c r="P24" s="59">
        <f t="shared" si="4"/>
        <v>10</v>
      </c>
      <c r="Q24" s="59">
        <v>7</v>
      </c>
      <c r="R24" s="59">
        <f t="shared" si="5"/>
        <v>21</v>
      </c>
      <c r="S24" s="59">
        <f t="shared" si="6"/>
        <v>157</v>
      </c>
      <c r="T24" s="59"/>
      <c r="U24" s="59">
        <f t="shared" si="7"/>
        <v>0</v>
      </c>
      <c r="V24" s="59"/>
      <c r="W24" s="59">
        <f t="shared" si="8"/>
        <v>0</v>
      </c>
      <c r="X24" s="59"/>
      <c r="Y24" s="59">
        <f t="shared" si="9"/>
        <v>0</v>
      </c>
      <c r="Z24" s="59"/>
      <c r="AA24" s="59">
        <f t="shared" si="10"/>
        <v>0</v>
      </c>
      <c r="AB24" s="59">
        <f t="shared" si="11"/>
        <v>0</v>
      </c>
      <c r="AC24" s="59"/>
      <c r="AD24" s="59"/>
      <c r="AE24" s="59"/>
      <c r="AF24" s="59">
        <v>1</v>
      </c>
      <c r="AG24" s="59">
        <f t="shared" si="12"/>
        <v>12</v>
      </c>
      <c r="AH24" s="59"/>
      <c r="AI24" s="59">
        <f t="shared" si="13"/>
        <v>0</v>
      </c>
      <c r="AJ24" s="59"/>
      <c r="AK24" s="59">
        <f t="shared" si="14"/>
        <v>0</v>
      </c>
      <c r="AL24" s="59"/>
      <c r="AM24" s="59">
        <f t="shared" si="15"/>
        <v>0</v>
      </c>
      <c r="AN24" s="59"/>
      <c r="AO24" s="59">
        <f t="shared" si="16"/>
        <v>0</v>
      </c>
      <c r="AP24" s="59"/>
      <c r="AQ24" s="59">
        <f t="shared" si="17"/>
        <v>0</v>
      </c>
      <c r="AR24" s="59"/>
      <c r="AS24" s="59">
        <f t="shared" si="18"/>
        <v>0</v>
      </c>
      <c r="AT24" s="59"/>
      <c r="AU24" s="65">
        <f t="shared" si="19"/>
        <v>0</v>
      </c>
      <c r="AV24" s="59"/>
      <c r="AW24" s="65">
        <f t="shared" si="20"/>
        <v>0</v>
      </c>
      <c r="AX24" s="65">
        <f t="shared" si="21"/>
        <v>0</v>
      </c>
      <c r="AY24" s="65">
        <f t="shared" si="22"/>
        <v>12</v>
      </c>
      <c r="AZ24" s="68">
        <f t="shared" si="23"/>
        <v>169</v>
      </c>
    </row>
    <row r="25" spans="1:52" ht="13.5">
      <c r="A25" s="64">
        <v>21</v>
      </c>
      <c r="B25" s="55" t="s">
        <v>174</v>
      </c>
      <c r="C25" s="174">
        <v>24532</v>
      </c>
      <c r="D25" s="55" t="s">
        <v>34</v>
      </c>
      <c r="E25" s="58" t="s">
        <v>29</v>
      </c>
      <c r="F25" s="58" t="s">
        <v>34</v>
      </c>
      <c r="G25" s="59">
        <v>14</v>
      </c>
      <c r="H25" s="59">
        <f t="shared" si="0"/>
        <v>84</v>
      </c>
      <c r="I25" s="59"/>
      <c r="J25" s="59">
        <f t="shared" si="1"/>
        <v>0</v>
      </c>
      <c r="K25" s="59">
        <v>19</v>
      </c>
      <c r="L25" s="59">
        <f t="shared" si="2"/>
        <v>42</v>
      </c>
      <c r="M25" s="59"/>
      <c r="N25" s="59">
        <f t="shared" si="3"/>
        <v>0</v>
      </c>
      <c r="O25" s="59">
        <v>5</v>
      </c>
      <c r="P25" s="59">
        <f t="shared" si="4"/>
        <v>10</v>
      </c>
      <c r="Q25" s="59">
        <v>7</v>
      </c>
      <c r="R25" s="59">
        <f t="shared" si="5"/>
        <v>21</v>
      </c>
      <c r="S25" s="59">
        <f t="shared" si="6"/>
        <v>157</v>
      </c>
      <c r="T25" s="59"/>
      <c r="U25" s="59">
        <f t="shared" si="7"/>
        <v>0</v>
      </c>
      <c r="V25" s="59"/>
      <c r="W25" s="59">
        <f t="shared" si="8"/>
        <v>0</v>
      </c>
      <c r="X25" s="59"/>
      <c r="Y25" s="59">
        <f t="shared" si="9"/>
        <v>0</v>
      </c>
      <c r="Z25" s="59"/>
      <c r="AA25" s="59">
        <f t="shared" si="10"/>
        <v>0</v>
      </c>
      <c r="AB25" s="59">
        <f t="shared" si="11"/>
        <v>0</v>
      </c>
      <c r="AC25" s="59"/>
      <c r="AD25" s="59"/>
      <c r="AE25" s="59" t="s">
        <v>68</v>
      </c>
      <c r="AF25" s="59">
        <v>1</v>
      </c>
      <c r="AG25" s="59">
        <f t="shared" si="12"/>
        <v>12</v>
      </c>
      <c r="AH25" s="59"/>
      <c r="AI25" s="59">
        <f t="shared" si="13"/>
        <v>0</v>
      </c>
      <c r="AJ25" s="59"/>
      <c r="AK25" s="59">
        <f t="shared" si="14"/>
        <v>0</v>
      </c>
      <c r="AL25" s="59"/>
      <c r="AM25" s="59">
        <f t="shared" si="15"/>
        <v>0</v>
      </c>
      <c r="AN25" s="59"/>
      <c r="AO25" s="59">
        <f t="shared" si="16"/>
        <v>0</v>
      </c>
      <c r="AP25" s="59"/>
      <c r="AQ25" s="59">
        <f t="shared" si="17"/>
        <v>0</v>
      </c>
      <c r="AR25" s="59"/>
      <c r="AS25" s="59">
        <f t="shared" si="18"/>
        <v>0</v>
      </c>
      <c r="AT25" s="59"/>
      <c r="AU25" s="65">
        <f t="shared" si="19"/>
        <v>0</v>
      </c>
      <c r="AV25" s="59"/>
      <c r="AW25" s="65">
        <f t="shared" si="20"/>
        <v>0</v>
      </c>
      <c r="AX25" s="65">
        <f t="shared" si="21"/>
        <v>0</v>
      </c>
      <c r="AY25" s="65">
        <f t="shared" si="22"/>
        <v>12</v>
      </c>
      <c r="AZ25" s="68">
        <f t="shared" si="23"/>
        <v>169</v>
      </c>
    </row>
    <row r="26" spans="1:52" ht="13.5">
      <c r="A26" s="64">
        <v>22</v>
      </c>
      <c r="B26" s="55" t="s">
        <v>176</v>
      </c>
      <c r="C26" s="174">
        <v>23844</v>
      </c>
      <c r="D26" s="55" t="s">
        <v>34</v>
      </c>
      <c r="E26" s="58" t="s">
        <v>29</v>
      </c>
      <c r="F26" s="58" t="s">
        <v>34</v>
      </c>
      <c r="G26" s="59">
        <v>14</v>
      </c>
      <c r="H26" s="59">
        <f t="shared" si="0"/>
        <v>84</v>
      </c>
      <c r="I26" s="59"/>
      <c r="J26" s="59">
        <f t="shared" si="1"/>
        <v>0</v>
      </c>
      <c r="K26" s="59">
        <v>19</v>
      </c>
      <c r="L26" s="59">
        <f t="shared" si="2"/>
        <v>42</v>
      </c>
      <c r="M26" s="59"/>
      <c r="N26" s="59">
        <f t="shared" si="3"/>
        <v>0</v>
      </c>
      <c r="O26" s="59">
        <v>5</v>
      </c>
      <c r="P26" s="59">
        <f t="shared" si="4"/>
        <v>10</v>
      </c>
      <c r="Q26" s="59">
        <v>4</v>
      </c>
      <c r="R26" s="59">
        <f t="shared" si="5"/>
        <v>12</v>
      </c>
      <c r="S26" s="59">
        <f t="shared" si="6"/>
        <v>148</v>
      </c>
      <c r="T26" s="59"/>
      <c r="U26" s="59">
        <f t="shared" si="7"/>
        <v>0</v>
      </c>
      <c r="V26" s="59"/>
      <c r="W26" s="59">
        <f t="shared" si="8"/>
        <v>0</v>
      </c>
      <c r="X26" s="59"/>
      <c r="Y26" s="59">
        <f t="shared" si="9"/>
        <v>0</v>
      </c>
      <c r="Z26" s="59"/>
      <c r="AA26" s="59">
        <f t="shared" si="10"/>
        <v>0</v>
      </c>
      <c r="AB26" s="59">
        <f t="shared" si="11"/>
        <v>0</v>
      </c>
      <c r="AC26" s="59"/>
      <c r="AD26" s="59"/>
      <c r="AE26" s="59"/>
      <c r="AF26" s="59">
        <v>1</v>
      </c>
      <c r="AG26" s="59">
        <f t="shared" si="12"/>
        <v>12</v>
      </c>
      <c r="AH26" s="59"/>
      <c r="AI26" s="59">
        <f t="shared" si="13"/>
        <v>0</v>
      </c>
      <c r="AJ26" s="59"/>
      <c r="AK26" s="59">
        <f t="shared" si="14"/>
        <v>0</v>
      </c>
      <c r="AL26" s="59"/>
      <c r="AM26" s="59">
        <f t="shared" si="15"/>
        <v>0</v>
      </c>
      <c r="AN26" s="59"/>
      <c r="AO26" s="59">
        <f t="shared" si="16"/>
        <v>0</v>
      </c>
      <c r="AP26" s="59"/>
      <c r="AQ26" s="59">
        <f t="shared" si="17"/>
        <v>0</v>
      </c>
      <c r="AR26" s="59"/>
      <c r="AS26" s="59">
        <f t="shared" si="18"/>
        <v>0</v>
      </c>
      <c r="AT26" s="59"/>
      <c r="AU26" s="65">
        <f t="shared" si="19"/>
        <v>0</v>
      </c>
      <c r="AV26" s="59"/>
      <c r="AW26" s="65">
        <f t="shared" si="20"/>
        <v>0</v>
      </c>
      <c r="AX26" s="65">
        <f t="shared" si="21"/>
        <v>0</v>
      </c>
      <c r="AY26" s="65">
        <f t="shared" si="22"/>
        <v>12</v>
      </c>
      <c r="AZ26" s="68">
        <f t="shared" si="23"/>
        <v>160</v>
      </c>
    </row>
    <row r="27" spans="1:52" ht="13.5">
      <c r="A27" s="64">
        <v>23</v>
      </c>
      <c r="B27" s="84" t="s">
        <v>241</v>
      </c>
      <c r="C27" s="177">
        <v>22097</v>
      </c>
      <c r="D27" s="55" t="s">
        <v>34</v>
      </c>
      <c r="E27" s="55" t="s">
        <v>29</v>
      </c>
      <c r="F27" s="55" t="s">
        <v>34</v>
      </c>
      <c r="G27" s="55">
        <v>1</v>
      </c>
      <c r="H27" s="55">
        <f t="shared" si="0"/>
        <v>6</v>
      </c>
      <c r="I27" s="55"/>
      <c r="J27" s="55">
        <f t="shared" si="1"/>
        <v>0</v>
      </c>
      <c r="K27" s="55">
        <v>38</v>
      </c>
      <c r="L27" s="59">
        <f t="shared" si="2"/>
        <v>80</v>
      </c>
      <c r="M27" s="55"/>
      <c r="N27" s="55">
        <f t="shared" si="3"/>
        <v>0</v>
      </c>
      <c r="O27" s="55">
        <v>1</v>
      </c>
      <c r="P27" s="59">
        <f t="shared" si="4"/>
        <v>2</v>
      </c>
      <c r="Q27" s="55">
        <v>0</v>
      </c>
      <c r="R27" s="55">
        <f t="shared" si="5"/>
        <v>0</v>
      </c>
      <c r="S27" s="55">
        <f t="shared" si="6"/>
        <v>88</v>
      </c>
      <c r="T27" s="55"/>
      <c r="U27" s="55">
        <f t="shared" si="7"/>
        <v>0</v>
      </c>
      <c r="V27" s="55"/>
      <c r="W27" s="55">
        <f t="shared" si="8"/>
        <v>0</v>
      </c>
      <c r="X27" s="55"/>
      <c r="Y27" s="55">
        <f t="shared" si="9"/>
        <v>0</v>
      </c>
      <c r="Z27" s="55"/>
      <c r="AA27" s="55">
        <f t="shared" si="10"/>
        <v>0</v>
      </c>
      <c r="AB27" s="55">
        <f t="shared" si="11"/>
        <v>0</v>
      </c>
      <c r="AC27" s="55"/>
      <c r="AD27" s="55"/>
      <c r="AE27" s="55"/>
      <c r="AF27" s="55">
        <v>1</v>
      </c>
      <c r="AG27" s="55">
        <f t="shared" si="12"/>
        <v>12</v>
      </c>
      <c r="AH27" s="55"/>
      <c r="AI27" s="55">
        <f t="shared" si="13"/>
        <v>0</v>
      </c>
      <c r="AJ27" s="55"/>
      <c r="AK27" s="55">
        <f t="shared" si="14"/>
        <v>0</v>
      </c>
      <c r="AL27" s="55"/>
      <c r="AM27" s="55">
        <f t="shared" si="15"/>
        <v>0</v>
      </c>
      <c r="AN27" s="55"/>
      <c r="AO27" s="55">
        <f t="shared" si="16"/>
        <v>0</v>
      </c>
      <c r="AP27" s="55"/>
      <c r="AQ27" s="55">
        <f t="shared" si="17"/>
        <v>0</v>
      </c>
      <c r="AR27" s="55"/>
      <c r="AS27" s="55">
        <f t="shared" si="18"/>
        <v>0</v>
      </c>
      <c r="AT27" s="55"/>
      <c r="AU27" s="178">
        <f t="shared" si="19"/>
        <v>0</v>
      </c>
      <c r="AV27" s="55"/>
      <c r="AW27" s="178">
        <f t="shared" si="20"/>
        <v>0</v>
      </c>
      <c r="AX27" s="178">
        <f t="shared" si="21"/>
        <v>0</v>
      </c>
      <c r="AY27" s="178">
        <f t="shared" si="22"/>
        <v>12</v>
      </c>
      <c r="AZ27" s="178">
        <f t="shared" si="23"/>
        <v>100</v>
      </c>
    </row>
    <row r="28" spans="1:52" ht="13.5">
      <c r="A28" s="64">
        <v>24</v>
      </c>
      <c r="B28" s="84" t="s">
        <v>251</v>
      </c>
      <c r="C28" s="177">
        <v>21700</v>
      </c>
      <c r="D28" s="55" t="s">
        <v>34</v>
      </c>
      <c r="E28" s="55" t="s">
        <v>29</v>
      </c>
      <c r="F28" s="55" t="s">
        <v>34</v>
      </c>
      <c r="G28" s="55">
        <v>1</v>
      </c>
      <c r="H28" s="55">
        <f t="shared" si="0"/>
        <v>6</v>
      </c>
      <c r="I28" s="55"/>
      <c r="J28" s="55">
        <f t="shared" si="1"/>
        <v>0</v>
      </c>
      <c r="K28" s="55">
        <v>32</v>
      </c>
      <c r="L28" s="55">
        <f t="shared" si="2"/>
        <v>68</v>
      </c>
      <c r="M28" s="55"/>
      <c r="N28" s="55">
        <f t="shared" si="3"/>
        <v>0</v>
      </c>
      <c r="O28" s="55">
        <v>1</v>
      </c>
      <c r="P28" s="55">
        <f t="shared" si="4"/>
        <v>2</v>
      </c>
      <c r="Q28" s="55">
        <v>0</v>
      </c>
      <c r="R28" s="55">
        <f t="shared" si="5"/>
        <v>0</v>
      </c>
      <c r="S28" s="55">
        <f t="shared" si="6"/>
        <v>76</v>
      </c>
      <c r="T28" s="55"/>
      <c r="U28" s="55">
        <f t="shared" si="7"/>
        <v>0</v>
      </c>
      <c r="V28" s="55"/>
      <c r="W28" s="55">
        <f t="shared" si="8"/>
        <v>0</v>
      </c>
      <c r="X28" s="55"/>
      <c r="Y28" s="55">
        <f t="shared" si="9"/>
        <v>0</v>
      </c>
      <c r="Z28" s="55"/>
      <c r="AA28" s="55">
        <f t="shared" si="10"/>
        <v>0</v>
      </c>
      <c r="AB28" s="55">
        <f t="shared" si="11"/>
        <v>0</v>
      </c>
      <c r="AC28" s="55"/>
      <c r="AD28" s="55"/>
      <c r="AE28" s="55"/>
      <c r="AF28" s="55">
        <v>1</v>
      </c>
      <c r="AG28" s="55">
        <f t="shared" si="12"/>
        <v>12</v>
      </c>
      <c r="AH28" s="55">
        <v>1</v>
      </c>
      <c r="AI28" s="55">
        <f t="shared" si="13"/>
        <v>5</v>
      </c>
      <c r="AJ28" s="55">
        <v>1</v>
      </c>
      <c r="AK28" s="55">
        <f t="shared" si="14"/>
        <v>3</v>
      </c>
      <c r="AL28" s="55"/>
      <c r="AM28" s="55">
        <f t="shared" si="15"/>
        <v>0</v>
      </c>
      <c r="AN28" s="55"/>
      <c r="AO28" s="55">
        <f t="shared" si="16"/>
        <v>0</v>
      </c>
      <c r="AP28" s="55"/>
      <c r="AQ28" s="55">
        <f t="shared" si="17"/>
        <v>0</v>
      </c>
      <c r="AR28" s="55"/>
      <c r="AS28" s="55">
        <f t="shared" si="18"/>
        <v>0</v>
      </c>
      <c r="AT28" s="55"/>
      <c r="AU28" s="178">
        <f t="shared" si="19"/>
        <v>0</v>
      </c>
      <c r="AV28" s="55"/>
      <c r="AW28" s="178">
        <f t="shared" si="20"/>
        <v>0</v>
      </c>
      <c r="AX28" s="178">
        <f t="shared" si="21"/>
        <v>8</v>
      </c>
      <c r="AY28" s="178">
        <f t="shared" si="22"/>
        <v>20</v>
      </c>
      <c r="AZ28" s="178">
        <f t="shared" si="23"/>
        <v>96</v>
      </c>
    </row>
    <row r="29" spans="1:52" ht="13.5">
      <c r="A29" s="64">
        <v>25</v>
      </c>
      <c r="B29" s="84" t="s">
        <v>237</v>
      </c>
      <c r="C29" s="177">
        <v>24740</v>
      </c>
      <c r="D29" s="55" t="s">
        <v>34</v>
      </c>
      <c r="E29" s="55" t="s">
        <v>29</v>
      </c>
      <c r="F29" s="55" t="s">
        <v>34</v>
      </c>
      <c r="G29" s="55">
        <v>1</v>
      </c>
      <c r="H29" s="55">
        <f t="shared" si="0"/>
        <v>6</v>
      </c>
      <c r="I29" s="55"/>
      <c r="J29" s="55">
        <f t="shared" si="1"/>
        <v>0</v>
      </c>
      <c r="K29" s="55">
        <v>32</v>
      </c>
      <c r="L29" s="55">
        <f t="shared" si="2"/>
        <v>68</v>
      </c>
      <c r="M29" s="55"/>
      <c r="N29" s="55">
        <f t="shared" si="3"/>
        <v>0</v>
      </c>
      <c r="O29" s="55">
        <v>1</v>
      </c>
      <c r="P29" s="55">
        <f t="shared" si="4"/>
        <v>2</v>
      </c>
      <c r="Q29" s="55">
        <v>0</v>
      </c>
      <c r="R29" s="55">
        <f t="shared" si="5"/>
        <v>0</v>
      </c>
      <c r="S29" s="55">
        <f t="shared" si="6"/>
        <v>76</v>
      </c>
      <c r="T29" s="55"/>
      <c r="U29" s="55">
        <f t="shared" si="7"/>
        <v>0</v>
      </c>
      <c r="V29" s="55"/>
      <c r="W29" s="55">
        <f t="shared" si="8"/>
        <v>0</v>
      </c>
      <c r="X29" s="55"/>
      <c r="Y29" s="55">
        <f t="shared" si="9"/>
        <v>0</v>
      </c>
      <c r="Z29" s="55"/>
      <c r="AA29" s="55">
        <f t="shared" si="10"/>
        <v>0</v>
      </c>
      <c r="AB29" s="55">
        <f t="shared" si="11"/>
        <v>0</v>
      </c>
      <c r="AC29" s="55"/>
      <c r="AD29" s="55"/>
      <c r="AE29" s="55"/>
      <c r="AF29" s="55">
        <v>1</v>
      </c>
      <c r="AG29" s="55">
        <f t="shared" si="12"/>
        <v>12</v>
      </c>
      <c r="AH29" s="55"/>
      <c r="AI29" s="55">
        <f t="shared" si="13"/>
        <v>0</v>
      </c>
      <c r="AJ29" s="55">
        <v>1</v>
      </c>
      <c r="AK29" s="55">
        <f t="shared" si="14"/>
        <v>3</v>
      </c>
      <c r="AL29" s="55"/>
      <c r="AM29" s="55">
        <f t="shared" si="15"/>
        <v>0</v>
      </c>
      <c r="AN29" s="55">
        <v>1</v>
      </c>
      <c r="AO29" s="55">
        <f t="shared" si="16"/>
        <v>5</v>
      </c>
      <c r="AP29" s="55"/>
      <c r="AQ29" s="55">
        <f t="shared" si="17"/>
        <v>0</v>
      </c>
      <c r="AR29" s="55"/>
      <c r="AS29" s="55">
        <f t="shared" si="18"/>
        <v>0</v>
      </c>
      <c r="AT29" s="55"/>
      <c r="AU29" s="178">
        <f t="shared" si="19"/>
        <v>0</v>
      </c>
      <c r="AV29" s="55"/>
      <c r="AW29" s="178">
        <f t="shared" si="20"/>
        <v>0</v>
      </c>
      <c r="AX29" s="178">
        <f t="shared" si="21"/>
        <v>8</v>
      </c>
      <c r="AY29" s="178">
        <f t="shared" si="22"/>
        <v>20</v>
      </c>
      <c r="AZ29" s="178">
        <f t="shared" si="23"/>
        <v>96</v>
      </c>
    </row>
    <row r="30" spans="1:52" ht="13.5">
      <c r="A30" s="64">
        <v>26</v>
      </c>
      <c r="B30" s="84" t="s">
        <v>254</v>
      </c>
      <c r="C30" s="177">
        <v>22794</v>
      </c>
      <c r="D30" s="55" t="s">
        <v>34</v>
      </c>
      <c r="E30" s="55" t="s">
        <v>29</v>
      </c>
      <c r="F30" s="55" t="s">
        <v>34</v>
      </c>
      <c r="G30" s="55">
        <v>1</v>
      </c>
      <c r="H30" s="55">
        <f t="shared" si="0"/>
        <v>6</v>
      </c>
      <c r="I30" s="55"/>
      <c r="J30" s="55">
        <f t="shared" si="1"/>
        <v>0</v>
      </c>
      <c r="K30" s="55">
        <v>35</v>
      </c>
      <c r="L30" s="55">
        <f t="shared" si="2"/>
        <v>74</v>
      </c>
      <c r="M30" s="55"/>
      <c r="N30" s="55">
        <f t="shared" si="3"/>
        <v>0</v>
      </c>
      <c r="O30" s="55">
        <v>1</v>
      </c>
      <c r="P30" s="55">
        <f t="shared" si="4"/>
        <v>2</v>
      </c>
      <c r="Q30" s="55">
        <v>0</v>
      </c>
      <c r="R30" s="55">
        <f t="shared" si="5"/>
        <v>0</v>
      </c>
      <c r="S30" s="55">
        <f t="shared" si="6"/>
        <v>82</v>
      </c>
      <c r="T30" s="55"/>
      <c r="U30" s="55">
        <f t="shared" si="7"/>
        <v>0</v>
      </c>
      <c r="V30" s="55"/>
      <c r="W30" s="55">
        <f t="shared" si="8"/>
        <v>0</v>
      </c>
      <c r="X30" s="55"/>
      <c r="Y30" s="55">
        <f t="shared" si="9"/>
        <v>0</v>
      </c>
      <c r="Z30" s="55"/>
      <c r="AA30" s="55">
        <f t="shared" si="10"/>
        <v>0</v>
      </c>
      <c r="AB30" s="55">
        <f t="shared" si="11"/>
        <v>0</v>
      </c>
      <c r="AC30" s="55"/>
      <c r="AD30" s="55"/>
      <c r="AE30" s="55"/>
      <c r="AF30" s="55">
        <v>1</v>
      </c>
      <c r="AG30" s="55">
        <f t="shared" si="12"/>
        <v>12</v>
      </c>
      <c r="AH30" s="55"/>
      <c r="AI30" s="55">
        <f t="shared" si="13"/>
        <v>0</v>
      </c>
      <c r="AJ30" s="55"/>
      <c r="AK30" s="55">
        <f t="shared" si="14"/>
        <v>0</v>
      </c>
      <c r="AL30" s="55"/>
      <c r="AM30" s="55">
        <f t="shared" si="15"/>
        <v>0</v>
      </c>
      <c r="AN30" s="55"/>
      <c r="AO30" s="55">
        <f t="shared" si="16"/>
        <v>0</v>
      </c>
      <c r="AP30" s="55"/>
      <c r="AQ30" s="55">
        <f t="shared" si="17"/>
        <v>0</v>
      </c>
      <c r="AR30" s="55"/>
      <c r="AS30" s="55">
        <f t="shared" si="18"/>
        <v>0</v>
      </c>
      <c r="AT30" s="55"/>
      <c r="AU30" s="178">
        <f t="shared" si="19"/>
        <v>0</v>
      </c>
      <c r="AV30" s="55"/>
      <c r="AW30" s="178">
        <f t="shared" si="20"/>
        <v>0</v>
      </c>
      <c r="AX30" s="178">
        <f t="shared" si="21"/>
        <v>0</v>
      </c>
      <c r="AY30" s="178">
        <f t="shared" si="22"/>
        <v>12</v>
      </c>
      <c r="AZ30" s="178">
        <f t="shared" si="23"/>
        <v>94</v>
      </c>
    </row>
    <row r="31" spans="1:52" ht="13.5">
      <c r="A31" s="64">
        <v>27</v>
      </c>
      <c r="B31" s="84" t="s">
        <v>240</v>
      </c>
      <c r="C31" s="177">
        <v>20997</v>
      </c>
      <c r="D31" s="55" t="s">
        <v>34</v>
      </c>
      <c r="E31" s="55" t="s">
        <v>29</v>
      </c>
      <c r="F31" s="55" t="s">
        <v>34</v>
      </c>
      <c r="G31" s="55">
        <v>1</v>
      </c>
      <c r="H31" s="55">
        <f t="shared" si="0"/>
        <v>6</v>
      </c>
      <c r="I31" s="55"/>
      <c r="J31" s="55">
        <f t="shared" si="1"/>
        <v>0</v>
      </c>
      <c r="K31" s="55">
        <v>34</v>
      </c>
      <c r="L31" s="55">
        <f t="shared" si="2"/>
        <v>72</v>
      </c>
      <c r="M31" s="55"/>
      <c r="N31" s="55">
        <f t="shared" si="3"/>
        <v>0</v>
      </c>
      <c r="O31" s="55">
        <v>1</v>
      </c>
      <c r="P31" s="55">
        <f t="shared" si="4"/>
        <v>2</v>
      </c>
      <c r="Q31" s="55">
        <v>0</v>
      </c>
      <c r="R31" s="55">
        <f t="shared" si="5"/>
        <v>0</v>
      </c>
      <c r="S31" s="55">
        <f t="shared" si="6"/>
        <v>80</v>
      </c>
      <c r="T31" s="55"/>
      <c r="U31" s="55">
        <f t="shared" si="7"/>
        <v>0</v>
      </c>
      <c r="V31" s="55"/>
      <c r="W31" s="55">
        <f t="shared" si="8"/>
        <v>0</v>
      </c>
      <c r="X31" s="55"/>
      <c r="Y31" s="55">
        <f t="shared" si="9"/>
        <v>0</v>
      </c>
      <c r="Z31" s="55"/>
      <c r="AA31" s="55">
        <f t="shared" si="10"/>
        <v>0</v>
      </c>
      <c r="AB31" s="55">
        <f t="shared" si="11"/>
        <v>0</v>
      </c>
      <c r="AC31" s="55"/>
      <c r="AD31" s="55"/>
      <c r="AE31" s="55"/>
      <c r="AF31" s="55">
        <v>1</v>
      </c>
      <c r="AG31" s="55">
        <f t="shared" si="12"/>
        <v>12</v>
      </c>
      <c r="AH31" s="55"/>
      <c r="AI31" s="55">
        <f t="shared" si="13"/>
        <v>0</v>
      </c>
      <c r="AJ31" s="55"/>
      <c r="AK31" s="55">
        <f t="shared" si="14"/>
        <v>0</v>
      </c>
      <c r="AL31" s="55"/>
      <c r="AM31" s="55">
        <f t="shared" si="15"/>
        <v>0</v>
      </c>
      <c r="AN31" s="55"/>
      <c r="AO31" s="55">
        <f t="shared" si="16"/>
        <v>0</v>
      </c>
      <c r="AP31" s="55"/>
      <c r="AQ31" s="55">
        <f t="shared" si="17"/>
        <v>0</v>
      </c>
      <c r="AR31" s="55"/>
      <c r="AS31" s="55">
        <f t="shared" si="18"/>
        <v>0</v>
      </c>
      <c r="AT31" s="55"/>
      <c r="AU31" s="178">
        <f t="shared" si="19"/>
        <v>0</v>
      </c>
      <c r="AV31" s="55"/>
      <c r="AW31" s="178">
        <f t="shared" si="20"/>
        <v>0</v>
      </c>
      <c r="AX31" s="178">
        <f t="shared" si="21"/>
        <v>0</v>
      </c>
      <c r="AY31" s="178">
        <f t="shared" si="22"/>
        <v>12</v>
      </c>
      <c r="AZ31" s="178">
        <f t="shared" si="23"/>
        <v>92</v>
      </c>
    </row>
    <row r="32" spans="1:52" ht="13.5">
      <c r="A32" s="64">
        <v>28</v>
      </c>
      <c r="B32" s="84" t="s">
        <v>293</v>
      </c>
      <c r="C32" s="177">
        <v>22311</v>
      </c>
      <c r="D32" s="55" t="s">
        <v>34</v>
      </c>
      <c r="E32" s="55" t="s">
        <v>29</v>
      </c>
      <c r="F32" s="55" t="s">
        <v>34</v>
      </c>
      <c r="G32" s="55">
        <v>0</v>
      </c>
      <c r="H32" s="55">
        <f t="shared" si="0"/>
        <v>0</v>
      </c>
      <c r="I32" s="55"/>
      <c r="J32" s="55">
        <f t="shared" si="1"/>
        <v>0</v>
      </c>
      <c r="K32" s="55">
        <v>34</v>
      </c>
      <c r="L32" s="55">
        <f t="shared" si="2"/>
        <v>72</v>
      </c>
      <c r="M32" s="55"/>
      <c r="N32" s="55">
        <f t="shared" si="3"/>
        <v>0</v>
      </c>
      <c r="O32" s="55">
        <v>0</v>
      </c>
      <c r="P32" s="55">
        <v>0</v>
      </c>
      <c r="Q32" s="55">
        <v>0</v>
      </c>
      <c r="R32" s="55">
        <f t="shared" si="5"/>
        <v>0</v>
      </c>
      <c r="S32" s="55">
        <f t="shared" si="6"/>
        <v>72</v>
      </c>
      <c r="T32" s="55"/>
      <c r="U32" s="55">
        <f t="shared" si="7"/>
        <v>0</v>
      </c>
      <c r="V32" s="55"/>
      <c r="W32" s="55">
        <f t="shared" si="8"/>
        <v>0</v>
      </c>
      <c r="X32" s="55"/>
      <c r="Y32" s="55">
        <f t="shared" si="9"/>
        <v>0</v>
      </c>
      <c r="Z32" s="55"/>
      <c r="AA32" s="55">
        <f t="shared" si="10"/>
        <v>0</v>
      </c>
      <c r="AB32" s="55">
        <f t="shared" si="11"/>
        <v>0</v>
      </c>
      <c r="AC32" s="55"/>
      <c r="AD32" s="55"/>
      <c r="AE32" s="55"/>
      <c r="AF32" s="55">
        <v>1</v>
      </c>
      <c r="AG32" s="55">
        <f t="shared" si="12"/>
        <v>12</v>
      </c>
      <c r="AH32" s="55"/>
      <c r="AI32" s="55">
        <f t="shared" si="13"/>
        <v>0</v>
      </c>
      <c r="AJ32" s="55"/>
      <c r="AK32" s="55">
        <f t="shared" si="14"/>
        <v>0</v>
      </c>
      <c r="AL32" s="55"/>
      <c r="AM32" s="55">
        <f t="shared" si="15"/>
        <v>0</v>
      </c>
      <c r="AN32" s="55"/>
      <c r="AO32" s="55">
        <f t="shared" si="16"/>
        <v>0</v>
      </c>
      <c r="AP32" s="55"/>
      <c r="AQ32" s="55">
        <f t="shared" si="17"/>
        <v>0</v>
      </c>
      <c r="AR32" s="55"/>
      <c r="AS32" s="55">
        <f t="shared" si="18"/>
        <v>0</v>
      </c>
      <c r="AT32" s="55"/>
      <c r="AU32" s="178">
        <f t="shared" si="19"/>
        <v>0</v>
      </c>
      <c r="AV32" s="55"/>
      <c r="AW32" s="178">
        <f t="shared" si="20"/>
        <v>0</v>
      </c>
      <c r="AX32" s="178">
        <f t="shared" si="21"/>
        <v>0</v>
      </c>
      <c r="AY32" s="178">
        <f t="shared" si="22"/>
        <v>12</v>
      </c>
      <c r="AZ32" s="178">
        <f t="shared" si="23"/>
        <v>84</v>
      </c>
    </row>
    <row r="33" spans="1:52" ht="13.5">
      <c r="A33" s="64">
        <v>29</v>
      </c>
      <c r="B33" s="84" t="s">
        <v>294</v>
      </c>
      <c r="C33" s="177">
        <v>21895</v>
      </c>
      <c r="D33" s="55" t="s">
        <v>34</v>
      </c>
      <c r="E33" s="55" t="s">
        <v>29</v>
      </c>
      <c r="F33" s="55" t="s">
        <v>34</v>
      </c>
      <c r="G33" s="55">
        <v>0</v>
      </c>
      <c r="H33" s="55">
        <f t="shared" si="0"/>
        <v>0</v>
      </c>
      <c r="I33" s="55"/>
      <c r="J33" s="55">
        <f t="shared" si="1"/>
        <v>0</v>
      </c>
      <c r="K33" s="55">
        <v>32</v>
      </c>
      <c r="L33" s="55">
        <f t="shared" si="2"/>
        <v>68</v>
      </c>
      <c r="M33" s="55"/>
      <c r="N33" s="55">
        <f t="shared" si="3"/>
        <v>0</v>
      </c>
      <c r="O33" s="55">
        <v>0</v>
      </c>
      <c r="P33" s="55">
        <v>0</v>
      </c>
      <c r="Q33" s="55">
        <v>0</v>
      </c>
      <c r="R33" s="55">
        <f t="shared" si="5"/>
        <v>0</v>
      </c>
      <c r="S33" s="55">
        <f t="shared" si="6"/>
        <v>68</v>
      </c>
      <c r="T33" s="55"/>
      <c r="U33" s="55">
        <f t="shared" si="7"/>
        <v>0</v>
      </c>
      <c r="V33" s="55"/>
      <c r="W33" s="55">
        <f t="shared" si="8"/>
        <v>0</v>
      </c>
      <c r="X33" s="55"/>
      <c r="Y33" s="55">
        <f t="shared" si="9"/>
        <v>0</v>
      </c>
      <c r="Z33" s="55"/>
      <c r="AA33" s="55">
        <f t="shared" si="10"/>
        <v>0</v>
      </c>
      <c r="AB33" s="55">
        <f t="shared" si="11"/>
        <v>0</v>
      </c>
      <c r="AC33" s="55"/>
      <c r="AD33" s="55"/>
      <c r="AE33" s="55"/>
      <c r="AF33" s="55">
        <v>1</v>
      </c>
      <c r="AG33" s="55">
        <f t="shared" si="12"/>
        <v>12</v>
      </c>
      <c r="AH33" s="55"/>
      <c r="AI33" s="55">
        <f t="shared" si="13"/>
        <v>0</v>
      </c>
      <c r="AJ33" s="55">
        <v>1</v>
      </c>
      <c r="AK33" s="55">
        <f t="shared" si="14"/>
        <v>3</v>
      </c>
      <c r="AL33" s="55"/>
      <c r="AM33" s="55">
        <f t="shared" si="15"/>
        <v>0</v>
      </c>
      <c r="AN33" s="55"/>
      <c r="AO33" s="55">
        <f t="shared" si="16"/>
        <v>0</v>
      </c>
      <c r="AP33" s="55"/>
      <c r="AQ33" s="55">
        <f t="shared" si="17"/>
        <v>0</v>
      </c>
      <c r="AR33" s="55"/>
      <c r="AS33" s="55">
        <f t="shared" si="18"/>
        <v>0</v>
      </c>
      <c r="AT33" s="55"/>
      <c r="AU33" s="178">
        <f t="shared" si="19"/>
        <v>0</v>
      </c>
      <c r="AV33" s="55"/>
      <c r="AW33" s="178">
        <f t="shared" si="20"/>
        <v>0</v>
      </c>
      <c r="AX33" s="178">
        <f t="shared" si="21"/>
        <v>3</v>
      </c>
      <c r="AY33" s="178">
        <f t="shared" si="22"/>
        <v>15</v>
      </c>
      <c r="AZ33" s="178">
        <f t="shared" si="23"/>
        <v>83</v>
      </c>
    </row>
    <row r="34" spans="1:52" ht="13.5">
      <c r="A34" s="64">
        <v>30</v>
      </c>
      <c r="B34" s="84" t="s">
        <v>295</v>
      </c>
      <c r="C34" s="177">
        <v>23383</v>
      </c>
      <c r="D34" s="55" t="s">
        <v>34</v>
      </c>
      <c r="E34" s="55" t="s">
        <v>29</v>
      </c>
      <c r="F34" s="55" t="s">
        <v>34</v>
      </c>
      <c r="G34" s="55">
        <v>0</v>
      </c>
      <c r="H34" s="55">
        <f t="shared" si="0"/>
        <v>0</v>
      </c>
      <c r="I34" s="55"/>
      <c r="J34" s="55">
        <f t="shared" si="1"/>
        <v>0</v>
      </c>
      <c r="K34" s="55">
        <v>27</v>
      </c>
      <c r="L34" s="55">
        <f t="shared" si="2"/>
        <v>58</v>
      </c>
      <c r="M34" s="55"/>
      <c r="N34" s="55">
        <f t="shared" si="3"/>
        <v>0</v>
      </c>
      <c r="O34" s="55">
        <v>0</v>
      </c>
      <c r="P34" s="55">
        <v>0</v>
      </c>
      <c r="Q34" s="55">
        <v>0</v>
      </c>
      <c r="R34" s="55">
        <f t="shared" si="5"/>
        <v>0</v>
      </c>
      <c r="S34" s="55">
        <f t="shared" si="6"/>
        <v>58</v>
      </c>
      <c r="T34" s="55"/>
      <c r="U34" s="55">
        <f t="shared" si="7"/>
        <v>0</v>
      </c>
      <c r="V34" s="55"/>
      <c r="W34" s="55">
        <f t="shared" si="8"/>
        <v>0</v>
      </c>
      <c r="X34" s="55">
        <v>1</v>
      </c>
      <c r="Y34" s="55">
        <f t="shared" si="9"/>
        <v>3</v>
      </c>
      <c r="Z34" s="55"/>
      <c r="AA34" s="55">
        <f t="shared" si="10"/>
        <v>0</v>
      </c>
      <c r="AB34" s="55">
        <f t="shared" si="11"/>
        <v>3</v>
      </c>
      <c r="AC34" s="55"/>
      <c r="AD34" s="55"/>
      <c r="AE34" s="55"/>
      <c r="AF34" s="55">
        <v>1</v>
      </c>
      <c r="AG34" s="55">
        <f t="shared" si="12"/>
        <v>12</v>
      </c>
      <c r="AH34" s="55"/>
      <c r="AI34" s="55">
        <f t="shared" si="13"/>
        <v>0</v>
      </c>
      <c r="AJ34" s="55"/>
      <c r="AK34" s="55">
        <f t="shared" si="14"/>
        <v>0</v>
      </c>
      <c r="AL34" s="55"/>
      <c r="AM34" s="55">
        <f t="shared" si="15"/>
        <v>0</v>
      </c>
      <c r="AN34" s="55">
        <v>1</v>
      </c>
      <c r="AO34" s="55">
        <f t="shared" si="16"/>
        <v>5</v>
      </c>
      <c r="AP34" s="55"/>
      <c r="AQ34" s="55">
        <f t="shared" si="17"/>
        <v>0</v>
      </c>
      <c r="AR34" s="55"/>
      <c r="AS34" s="55">
        <f t="shared" si="18"/>
        <v>0</v>
      </c>
      <c r="AT34" s="55"/>
      <c r="AU34" s="178">
        <f t="shared" si="19"/>
        <v>0</v>
      </c>
      <c r="AV34" s="55"/>
      <c r="AW34" s="178">
        <f t="shared" si="20"/>
        <v>0</v>
      </c>
      <c r="AX34" s="178">
        <f t="shared" si="21"/>
        <v>5</v>
      </c>
      <c r="AY34" s="178">
        <f t="shared" si="22"/>
        <v>17</v>
      </c>
      <c r="AZ34" s="178">
        <f t="shared" si="23"/>
        <v>78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8"/>
  <sheetViews>
    <sheetView tabSelected="1" zoomScale="85" zoomScaleNormal="85" zoomScalePageLayoutView="0" workbookViewId="0" topLeftCell="A1">
      <selection activeCell="J28" sqref="J28"/>
    </sheetView>
  </sheetViews>
  <sheetFormatPr defaultColWidth="9.140625" defaultRowHeight="15"/>
  <cols>
    <col min="1" max="1" width="3.00390625" style="77" customWidth="1"/>
    <col min="2" max="2" width="31.28125" style="77" customWidth="1"/>
    <col min="3" max="3" width="12.7109375" style="77" bestFit="1" customWidth="1"/>
    <col min="4" max="4" width="3.421875" style="77" customWidth="1"/>
    <col min="5" max="5" width="3.421875" style="85" customWidth="1"/>
    <col min="6" max="6" width="10.28125" style="85" customWidth="1"/>
    <col min="7" max="19" width="4.7109375" style="77" customWidth="1"/>
    <col min="20" max="20" width="5.14062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39" width="5.00390625" style="77" customWidth="1"/>
    <col min="40" max="40" width="5.57421875" style="77" customWidth="1"/>
    <col min="41" max="51" width="5.00390625" style="77" customWidth="1"/>
    <col min="52" max="52" width="6.7109375" style="77" customWidth="1"/>
    <col min="53" max="16384" width="9.140625" style="77" customWidth="1"/>
  </cols>
  <sheetData>
    <row r="1" spans="1:52" ht="21.75">
      <c r="A1" s="219" t="s">
        <v>210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1"/>
    </row>
    <row r="2" spans="1:52" ht="18.75" thickBot="1">
      <c r="A2" s="233" t="s">
        <v>190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5"/>
    </row>
    <row r="3" spans="1:52" ht="16.5" customHeight="1">
      <c r="A3" s="236" t="s">
        <v>224</v>
      </c>
      <c r="B3" s="226"/>
      <c r="C3" s="226"/>
      <c r="D3" s="237"/>
      <c r="E3" s="78"/>
      <c r="F3" s="78"/>
      <c r="G3" s="225" t="s">
        <v>6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  <c r="T3" s="228" t="s">
        <v>11</v>
      </c>
      <c r="U3" s="226"/>
      <c r="V3" s="226"/>
      <c r="W3" s="226"/>
      <c r="X3" s="226"/>
      <c r="Y3" s="226"/>
      <c r="Z3" s="226"/>
      <c r="AA3" s="226"/>
      <c r="AB3" s="227"/>
      <c r="AC3" s="229" t="s">
        <v>12</v>
      </c>
      <c r="AD3" s="230"/>
      <c r="AE3" s="231"/>
      <c r="AF3" s="229" t="s">
        <v>23</v>
      </c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2"/>
      <c r="AZ3" s="289" t="s">
        <v>24</v>
      </c>
    </row>
    <row r="4" spans="1:52" s="118" customFormat="1" ht="149.25" customHeight="1">
      <c r="A4" s="128" t="s">
        <v>225</v>
      </c>
      <c r="B4" s="129" t="s">
        <v>0</v>
      </c>
      <c r="C4" s="277" t="s">
        <v>1</v>
      </c>
      <c r="D4" s="278"/>
      <c r="E4" s="129"/>
      <c r="F4" s="129"/>
      <c r="G4" s="121" t="s">
        <v>2</v>
      </c>
      <c r="H4" s="121" t="s">
        <v>3</v>
      </c>
      <c r="I4" s="121" t="s">
        <v>221</v>
      </c>
      <c r="J4" s="121" t="s">
        <v>3</v>
      </c>
      <c r="K4" s="121" t="s">
        <v>4</v>
      </c>
      <c r="L4" s="121" t="s">
        <v>3</v>
      </c>
      <c r="M4" s="121" t="s">
        <v>222</v>
      </c>
      <c r="N4" s="121" t="s">
        <v>3</v>
      </c>
      <c r="O4" s="120" t="s">
        <v>229</v>
      </c>
      <c r="P4" s="121" t="s">
        <v>3</v>
      </c>
      <c r="Q4" s="121" t="s">
        <v>230</v>
      </c>
      <c r="R4" s="121" t="s">
        <v>3</v>
      </c>
      <c r="S4" s="130" t="s">
        <v>5</v>
      </c>
      <c r="T4" s="131" t="s">
        <v>31</v>
      </c>
      <c r="U4" s="132" t="s">
        <v>3</v>
      </c>
      <c r="V4" s="133" t="s">
        <v>7</v>
      </c>
      <c r="W4" s="132" t="s">
        <v>3</v>
      </c>
      <c r="X4" s="131" t="s">
        <v>13</v>
      </c>
      <c r="Y4" s="132" t="s">
        <v>3</v>
      </c>
      <c r="Z4" s="131" t="s">
        <v>14</v>
      </c>
      <c r="AA4" s="132" t="s">
        <v>3</v>
      </c>
      <c r="AB4" s="130" t="s">
        <v>5</v>
      </c>
      <c r="AC4" s="132" t="s">
        <v>8</v>
      </c>
      <c r="AD4" s="132" t="s">
        <v>9</v>
      </c>
      <c r="AE4" s="134" t="s">
        <v>10</v>
      </c>
      <c r="AF4" s="135" t="s">
        <v>15</v>
      </c>
      <c r="AG4" s="132" t="s">
        <v>3</v>
      </c>
      <c r="AH4" s="135" t="s">
        <v>16</v>
      </c>
      <c r="AI4" s="132" t="s">
        <v>3</v>
      </c>
      <c r="AJ4" s="135" t="s">
        <v>17</v>
      </c>
      <c r="AK4" s="132" t="s">
        <v>3</v>
      </c>
      <c r="AL4" s="135" t="s">
        <v>18</v>
      </c>
      <c r="AM4" s="132" t="s">
        <v>3</v>
      </c>
      <c r="AN4" s="135" t="s">
        <v>19</v>
      </c>
      <c r="AO4" s="132" t="s">
        <v>3</v>
      </c>
      <c r="AP4" s="135" t="s">
        <v>20</v>
      </c>
      <c r="AQ4" s="132" t="s">
        <v>3</v>
      </c>
      <c r="AR4" s="135" t="s">
        <v>21</v>
      </c>
      <c r="AS4" s="132" t="s">
        <v>3</v>
      </c>
      <c r="AT4" s="80" t="s">
        <v>231</v>
      </c>
      <c r="AU4" s="80" t="s">
        <v>3</v>
      </c>
      <c r="AV4" s="81" t="s">
        <v>232</v>
      </c>
      <c r="AW4" s="81" t="s">
        <v>3</v>
      </c>
      <c r="AX4" s="103" t="s">
        <v>25</v>
      </c>
      <c r="AY4" s="130" t="s">
        <v>22</v>
      </c>
      <c r="AZ4" s="290"/>
    </row>
    <row r="5" spans="1:52" s="118" customFormat="1" ht="14.25">
      <c r="A5" s="104">
        <v>1</v>
      </c>
      <c r="B5" s="105" t="s">
        <v>133</v>
      </c>
      <c r="C5" s="106">
        <v>21941</v>
      </c>
      <c r="D5" s="107" t="s">
        <v>56</v>
      </c>
      <c r="E5" s="125" t="s">
        <v>29</v>
      </c>
      <c r="F5" s="105" t="s">
        <v>115</v>
      </c>
      <c r="G5" s="108">
        <v>16</v>
      </c>
      <c r="H5" s="109">
        <f aca="true" t="shared" si="0" ref="H5:H18">G5*6</f>
        <v>96</v>
      </c>
      <c r="I5" s="109"/>
      <c r="J5" s="109">
        <f aca="true" t="shared" si="1" ref="J5:J18">I5*6</f>
        <v>0</v>
      </c>
      <c r="K5" s="109">
        <v>24</v>
      </c>
      <c r="L5" s="109">
        <f aca="true" t="shared" si="2" ref="L5:L18">IF(K5&gt;4,K5*2+4,K5*3)</f>
        <v>52</v>
      </c>
      <c r="M5" s="110"/>
      <c r="N5" s="109">
        <f aca="true" t="shared" si="3" ref="N5:N18">IF(M5&gt;4,M5*2+4,M5*3)</f>
        <v>0</v>
      </c>
      <c r="O5" s="110">
        <v>5</v>
      </c>
      <c r="P5" s="110">
        <f aca="true" t="shared" si="4" ref="P5:P18">O5*2</f>
        <v>10</v>
      </c>
      <c r="Q5" s="110">
        <v>7</v>
      </c>
      <c r="R5" s="110">
        <f aca="true" t="shared" si="5" ref="R5:R18">Q5*3</f>
        <v>21</v>
      </c>
      <c r="S5" s="111">
        <f aca="true" t="shared" si="6" ref="S5:S18">H5+J5+L5+N5+P5+R5</f>
        <v>179</v>
      </c>
      <c r="T5" s="104"/>
      <c r="U5" s="109">
        <f aca="true" t="shared" si="7" ref="U5:U18">IF(T5=0,0,6)</f>
        <v>0</v>
      </c>
      <c r="V5" s="109"/>
      <c r="W5" s="109">
        <f aca="true" t="shared" si="8" ref="W5:W18">V5*4</f>
        <v>0</v>
      </c>
      <c r="X5" s="109"/>
      <c r="Y5" s="109">
        <f aca="true" t="shared" si="9" ref="Y5:Y18">X5*3</f>
        <v>0</v>
      </c>
      <c r="Z5" s="109"/>
      <c r="AA5" s="109">
        <f aca="true" t="shared" si="10" ref="AA5:AA18">IF(Z5=0,0,6)</f>
        <v>0</v>
      </c>
      <c r="AB5" s="111">
        <f aca="true" t="shared" si="11" ref="AB5:AB18">U5+W5+Y5+AA5</f>
        <v>0</v>
      </c>
      <c r="AC5" s="104"/>
      <c r="AD5" s="109"/>
      <c r="AE5" s="111"/>
      <c r="AF5" s="104">
        <v>1</v>
      </c>
      <c r="AG5" s="109">
        <f aca="true" t="shared" si="12" ref="AG5:AG18">AF5*12</f>
        <v>12</v>
      </c>
      <c r="AH5" s="109"/>
      <c r="AI5" s="109">
        <f aca="true" t="shared" si="13" ref="AI5:AI18">AH5*5</f>
        <v>0</v>
      </c>
      <c r="AJ5" s="109"/>
      <c r="AK5" s="109">
        <f aca="true" t="shared" si="14" ref="AK5:AK18">AJ5*3</f>
        <v>0</v>
      </c>
      <c r="AL5" s="109"/>
      <c r="AM5" s="109">
        <f aca="true" t="shared" si="15" ref="AM5:AM18">AL5*1</f>
        <v>0</v>
      </c>
      <c r="AN5" s="109"/>
      <c r="AO5" s="109">
        <f aca="true" t="shared" si="16" ref="AO5:AO18">AN5*5</f>
        <v>0</v>
      </c>
      <c r="AP5" s="109"/>
      <c r="AQ5" s="109">
        <f aca="true" t="shared" si="17" ref="AQ5:AQ18">AP5*5</f>
        <v>0</v>
      </c>
      <c r="AR5" s="109"/>
      <c r="AS5" s="109">
        <f aca="true" t="shared" si="18" ref="AS5:AS18">AR5*1</f>
        <v>0</v>
      </c>
      <c r="AT5" s="109"/>
      <c r="AU5" s="65">
        <f aca="true" t="shared" si="19" ref="AU5:AU18">AT5*0.5</f>
        <v>0</v>
      </c>
      <c r="AV5" s="109"/>
      <c r="AW5" s="65">
        <f aca="true" t="shared" si="20" ref="AW5:AW18">AV5*1</f>
        <v>0</v>
      </c>
      <c r="AX5" s="65">
        <f aca="true" t="shared" si="21" ref="AX5:AX18">IF(AI5+AK5+AM5+AO5+AQ5+AS5+AU5+AW5&gt;10,10,AI5+AK5+AM5+AO5+AQ5+AS5+AU5+AW5)</f>
        <v>0</v>
      </c>
      <c r="AY5" s="112">
        <f aca="true" t="shared" si="22" ref="AY5:AY18">AG5+AX5</f>
        <v>12</v>
      </c>
      <c r="AZ5" s="113">
        <f aca="true" t="shared" si="23" ref="AZ5:AZ18">S5+AB5+AY5</f>
        <v>191</v>
      </c>
    </row>
    <row r="6" spans="1:52" s="118" customFormat="1" ht="14.25">
      <c r="A6" s="104">
        <v>2</v>
      </c>
      <c r="B6" s="105" t="s">
        <v>130</v>
      </c>
      <c r="C6" s="106">
        <v>22805</v>
      </c>
      <c r="D6" s="107" t="s">
        <v>56</v>
      </c>
      <c r="E6" s="125" t="s">
        <v>29</v>
      </c>
      <c r="F6" s="105" t="s">
        <v>115</v>
      </c>
      <c r="G6" s="108">
        <v>16</v>
      </c>
      <c r="H6" s="109">
        <f t="shared" si="0"/>
        <v>96</v>
      </c>
      <c r="I6" s="109"/>
      <c r="J6" s="109">
        <f t="shared" si="1"/>
        <v>0</v>
      </c>
      <c r="K6" s="109">
        <v>24</v>
      </c>
      <c r="L6" s="109">
        <f t="shared" si="2"/>
        <v>52</v>
      </c>
      <c r="M6" s="110"/>
      <c r="N6" s="109">
        <f t="shared" si="3"/>
        <v>0</v>
      </c>
      <c r="O6" s="110">
        <v>5</v>
      </c>
      <c r="P6" s="110">
        <f t="shared" si="4"/>
        <v>10</v>
      </c>
      <c r="Q6" s="110">
        <v>7</v>
      </c>
      <c r="R6" s="110">
        <f t="shared" si="5"/>
        <v>21</v>
      </c>
      <c r="S6" s="111">
        <f t="shared" si="6"/>
        <v>179</v>
      </c>
      <c r="T6" s="104"/>
      <c r="U6" s="109">
        <f t="shared" si="7"/>
        <v>0</v>
      </c>
      <c r="V6" s="109"/>
      <c r="W6" s="109">
        <f t="shared" si="8"/>
        <v>0</v>
      </c>
      <c r="X6" s="109"/>
      <c r="Y6" s="109">
        <f t="shared" si="9"/>
        <v>0</v>
      </c>
      <c r="Z6" s="109"/>
      <c r="AA6" s="109">
        <f t="shared" si="10"/>
        <v>0</v>
      </c>
      <c r="AB6" s="111">
        <f t="shared" si="11"/>
        <v>0</v>
      </c>
      <c r="AC6" s="104"/>
      <c r="AD6" s="109"/>
      <c r="AE6" s="111"/>
      <c r="AF6" s="104">
        <v>1</v>
      </c>
      <c r="AG6" s="109">
        <f t="shared" si="12"/>
        <v>12</v>
      </c>
      <c r="AH6" s="109"/>
      <c r="AI6" s="109">
        <f t="shared" si="13"/>
        <v>0</v>
      </c>
      <c r="AJ6" s="109"/>
      <c r="AK6" s="109">
        <f t="shared" si="14"/>
        <v>0</v>
      </c>
      <c r="AL6" s="109"/>
      <c r="AM6" s="109">
        <f t="shared" si="15"/>
        <v>0</v>
      </c>
      <c r="AN6" s="109"/>
      <c r="AO6" s="109">
        <f t="shared" si="16"/>
        <v>0</v>
      </c>
      <c r="AP6" s="109"/>
      <c r="AQ6" s="109">
        <f t="shared" si="17"/>
        <v>0</v>
      </c>
      <c r="AR6" s="109"/>
      <c r="AS6" s="109">
        <f t="shared" si="18"/>
        <v>0</v>
      </c>
      <c r="AT6" s="109"/>
      <c r="AU6" s="65">
        <f t="shared" si="19"/>
        <v>0</v>
      </c>
      <c r="AV6" s="109"/>
      <c r="AW6" s="65">
        <f t="shared" si="20"/>
        <v>0</v>
      </c>
      <c r="AX6" s="65">
        <f t="shared" si="21"/>
        <v>0</v>
      </c>
      <c r="AY6" s="112">
        <f t="shared" si="22"/>
        <v>12</v>
      </c>
      <c r="AZ6" s="113">
        <f t="shared" si="23"/>
        <v>191</v>
      </c>
    </row>
    <row r="7" spans="1:52" s="118" customFormat="1" ht="14.25">
      <c r="A7" s="104">
        <v>3</v>
      </c>
      <c r="B7" s="105" t="s">
        <v>119</v>
      </c>
      <c r="C7" s="106">
        <v>20516</v>
      </c>
      <c r="D7" s="107" t="s">
        <v>56</v>
      </c>
      <c r="E7" s="125" t="s">
        <v>29</v>
      </c>
      <c r="F7" s="105" t="s">
        <v>115</v>
      </c>
      <c r="G7" s="108">
        <v>16</v>
      </c>
      <c r="H7" s="109">
        <f t="shared" si="0"/>
        <v>96</v>
      </c>
      <c r="I7" s="109"/>
      <c r="J7" s="109">
        <f t="shared" si="1"/>
        <v>0</v>
      </c>
      <c r="K7" s="109">
        <v>19</v>
      </c>
      <c r="L7" s="109">
        <f t="shared" si="2"/>
        <v>42</v>
      </c>
      <c r="M7" s="110"/>
      <c r="N7" s="109">
        <f t="shared" si="3"/>
        <v>0</v>
      </c>
      <c r="O7" s="110">
        <v>5</v>
      </c>
      <c r="P7" s="110">
        <f t="shared" si="4"/>
        <v>10</v>
      </c>
      <c r="Q7" s="110">
        <v>7</v>
      </c>
      <c r="R7" s="110">
        <f t="shared" si="5"/>
        <v>21</v>
      </c>
      <c r="S7" s="111">
        <f t="shared" si="6"/>
        <v>169</v>
      </c>
      <c r="T7" s="104"/>
      <c r="U7" s="109">
        <f t="shared" si="7"/>
        <v>0</v>
      </c>
      <c r="V7" s="109"/>
      <c r="W7" s="109">
        <f t="shared" si="8"/>
        <v>0</v>
      </c>
      <c r="X7" s="109"/>
      <c r="Y7" s="109">
        <f t="shared" si="9"/>
        <v>0</v>
      </c>
      <c r="Z7" s="109"/>
      <c r="AA7" s="109">
        <f t="shared" si="10"/>
        <v>0</v>
      </c>
      <c r="AB7" s="111">
        <f t="shared" si="11"/>
        <v>0</v>
      </c>
      <c r="AC7" s="104"/>
      <c r="AD7" s="109"/>
      <c r="AE7" s="111"/>
      <c r="AF7" s="104">
        <v>1</v>
      </c>
      <c r="AG7" s="109">
        <f t="shared" si="12"/>
        <v>12</v>
      </c>
      <c r="AH7" s="109"/>
      <c r="AI7" s="109">
        <f t="shared" si="13"/>
        <v>0</v>
      </c>
      <c r="AJ7" s="109">
        <v>1</v>
      </c>
      <c r="AK7" s="109">
        <f t="shared" si="14"/>
        <v>3</v>
      </c>
      <c r="AL7" s="109"/>
      <c r="AM7" s="109">
        <f t="shared" si="15"/>
        <v>0</v>
      </c>
      <c r="AN7" s="109"/>
      <c r="AO7" s="109">
        <f t="shared" si="16"/>
        <v>0</v>
      </c>
      <c r="AP7" s="109"/>
      <c r="AQ7" s="109">
        <f t="shared" si="17"/>
        <v>0</v>
      </c>
      <c r="AR7" s="109"/>
      <c r="AS7" s="109">
        <f t="shared" si="18"/>
        <v>0</v>
      </c>
      <c r="AT7" s="109"/>
      <c r="AU7" s="65">
        <f t="shared" si="19"/>
        <v>0</v>
      </c>
      <c r="AV7" s="109"/>
      <c r="AW7" s="65">
        <f t="shared" si="20"/>
        <v>0</v>
      </c>
      <c r="AX7" s="65">
        <f t="shared" si="21"/>
        <v>3</v>
      </c>
      <c r="AY7" s="112">
        <f t="shared" si="22"/>
        <v>15</v>
      </c>
      <c r="AZ7" s="113">
        <f t="shared" si="23"/>
        <v>184</v>
      </c>
    </row>
    <row r="8" spans="1:52" s="118" customFormat="1" ht="14.25">
      <c r="A8" s="104">
        <v>4</v>
      </c>
      <c r="B8" s="105" t="s">
        <v>121</v>
      </c>
      <c r="C8" s="106">
        <v>22652</v>
      </c>
      <c r="D8" s="107" t="s">
        <v>56</v>
      </c>
      <c r="E8" s="125" t="s">
        <v>29</v>
      </c>
      <c r="F8" s="105" t="s">
        <v>115</v>
      </c>
      <c r="G8" s="108">
        <v>16</v>
      </c>
      <c r="H8" s="109">
        <f t="shared" si="0"/>
        <v>96</v>
      </c>
      <c r="I8" s="109"/>
      <c r="J8" s="109">
        <f t="shared" si="1"/>
        <v>0</v>
      </c>
      <c r="K8" s="109">
        <v>19</v>
      </c>
      <c r="L8" s="109">
        <f t="shared" si="2"/>
        <v>42</v>
      </c>
      <c r="M8" s="110"/>
      <c r="N8" s="109">
        <f t="shared" si="3"/>
        <v>0</v>
      </c>
      <c r="O8" s="110">
        <v>5</v>
      </c>
      <c r="P8" s="110">
        <f t="shared" si="4"/>
        <v>10</v>
      </c>
      <c r="Q8" s="110">
        <v>7</v>
      </c>
      <c r="R8" s="110">
        <f t="shared" si="5"/>
        <v>21</v>
      </c>
      <c r="S8" s="111">
        <f t="shared" si="6"/>
        <v>169</v>
      </c>
      <c r="T8" s="104"/>
      <c r="U8" s="109">
        <f t="shared" si="7"/>
        <v>0</v>
      </c>
      <c r="V8" s="109"/>
      <c r="W8" s="109">
        <f t="shared" si="8"/>
        <v>0</v>
      </c>
      <c r="X8" s="109"/>
      <c r="Y8" s="109">
        <f t="shared" si="9"/>
        <v>0</v>
      </c>
      <c r="Z8" s="109"/>
      <c r="AA8" s="109">
        <f t="shared" si="10"/>
        <v>0</v>
      </c>
      <c r="AB8" s="111">
        <f t="shared" si="11"/>
        <v>0</v>
      </c>
      <c r="AC8" s="104"/>
      <c r="AD8" s="109"/>
      <c r="AE8" s="111"/>
      <c r="AF8" s="104">
        <v>1</v>
      </c>
      <c r="AG8" s="109">
        <f t="shared" si="12"/>
        <v>12</v>
      </c>
      <c r="AH8" s="109"/>
      <c r="AI8" s="109">
        <f t="shared" si="13"/>
        <v>0</v>
      </c>
      <c r="AJ8" s="109"/>
      <c r="AK8" s="109">
        <f t="shared" si="14"/>
        <v>0</v>
      </c>
      <c r="AL8" s="109"/>
      <c r="AM8" s="109">
        <f t="shared" si="15"/>
        <v>0</v>
      </c>
      <c r="AN8" s="109"/>
      <c r="AO8" s="109">
        <f t="shared" si="16"/>
        <v>0</v>
      </c>
      <c r="AP8" s="109"/>
      <c r="AQ8" s="109">
        <f t="shared" si="17"/>
        <v>0</v>
      </c>
      <c r="AR8" s="109"/>
      <c r="AS8" s="109">
        <f t="shared" si="18"/>
        <v>0</v>
      </c>
      <c r="AT8" s="109"/>
      <c r="AU8" s="65">
        <f t="shared" si="19"/>
        <v>0</v>
      </c>
      <c r="AV8" s="109"/>
      <c r="AW8" s="65">
        <f t="shared" si="20"/>
        <v>0</v>
      </c>
      <c r="AX8" s="65">
        <f t="shared" si="21"/>
        <v>0</v>
      </c>
      <c r="AY8" s="112">
        <f t="shared" si="22"/>
        <v>12</v>
      </c>
      <c r="AZ8" s="113">
        <f t="shared" si="23"/>
        <v>181</v>
      </c>
    </row>
    <row r="9" spans="1:52" s="118" customFormat="1" ht="14.25">
      <c r="A9" s="104">
        <v>5</v>
      </c>
      <c r="B9" s="105" t="s">
        <v>131</v>
      </c>
      <c r="C9" s="106">
        <v>23545</v>
      </c>
      <c r="D9" s="107" t="s">
        <v>56</v>
      </c>
      <c r="E9" s="125" t="s">
        <v>29</v>
      </c>
      <c r="F9" s="105" t="s">
        <v>115</v>
      </c>
      <c r="G9" s="108">
        <v>16</v>
      </c>
      <c r="H9" s="109">
        <f t="shared" si="0"/>
        <v>96</v>
      </c>
      <c r="I9" s="109"/>
      <c r="J9" s="109">
        <f t="shared" si="1"/>
        <v>0</v>
      </c>
      <c r="K9" s="109">
        <v>16</v>
      </c>
      <c r="L9" s="109">
        <f t="shared" si="2"/>
        <v>36</v>
      </c>
      <c r="M9" s="110"/>
      <c r="N9" s="109">
        <f t="shared" si="3"/>
        <v>0</v>
      </c>
      <c r="O9" s="110">
        <v>5</v>
      </c>
      <c r="P9" s="110">
        <f t="shared" si="4"/>
        <v>10</v>
      </c>
      <c r="Q9" s="110">
        <v>7</v>
      </c>
      <c r="R9" s="110">
        <f t="shared" si="5"/>
        <v>21</v>
      </c>
      <c r="S9" s="111">
        <f t="shared" si="6"/>
        <v>163</v>
      </c>
      <c r="T9" s="104"/>
      <c r="U9" s="109">
        <f t="shared" si="7"/>
        <v>0</v>
      </c>
      <c r="V9" s="109"/>
      <c r="W9" s="109">
        <f t="shared" si="8"/>
        <v>0</v>
      </c>
      <c r="X9" s="109"/>
      <c r="Y9" s="109">
        <f t="shared" si="9"/>
        <v>0</v>
      </c>
      <c r="Z9" s="109"/>
      <c r="AA9" s="109">
        <f t="shared" si="10"/>
        <v>0</v>
      </c>
      <c r="AB9" s="111">
        <f t="shared" si="11"/>
        <v>0</v>
      </c>
      <c r="AC9" s="104"/>
      <c r="AD9" s="109"/>
      <c r="AE9" s="111"/>
      <c r="AF9" s="104">
        <v>1</v>
      </c>
      <c r="AG9" s="109">
        <f t="shared" si="12"/>
        <v>12</v>
      </c>
      <c r="AH9" s="109"/>
      <c r="AI9" s="109">
        <f t="shared" si="13"/>
        <v>0</v>
      </c>
      <c r="AJ9" s="109"/>
      <c r="AK9" s="109">
        <f t="shared" si="14"/>
        <v>0</v>
      </c>
      <c r="AL9" s="109"/>
      <c r="AM9" s="109">
        <f t="shared" si="15"/>
        <v>0</v>
      </c>
      <c r="AN9" s="109">
        <v>1</v>
      </c>
      <c r="AO9" s="109">
        <f t="shared" si="16"/>
        <v>5</v>
      </c>
      <c r="AP9" s="109"/>
      <c r="AQ9" s="109">
        <f t="shared" si="17"/>
        <v>0</v>
      </c>
      <c r="AR9" s="109"/>
      <c r="AS9" s="109">
        <f t="shared" si="18"/>
        <v>0</v>
      </c>
      <c r="AT9" s="109"/>
      <c r="AU9" s="65">
        <f t="shared" si="19"/>
        <v>0</v>
      </c>
      <c r="AV9" s="109"/>
      <c r="AW9" s="65">
        <f t="shared" si="20"/>
        <v>0</v>
      </c>
      <c r="AX9" s="65">
        <f t="shared" si="21"/>
        <v>5</v>
      </c>
      <c r="AY9" s="112">
        <f t="shared" si="22"/>
        <v>17</v>
      </c>
      <c r="AZ9" s="113">
        <f t="shared" si="23"/>
        <v>180</v>
      </c>
    </row>
    <row r="10" spans="1:52" s="118" customFormat="1" ht="14.25">
      <c r="A10" s="104">
        <v>6</v>
      </c>
      <c r="B10" s="105" t="s">
        <v>198</v>
      </c>
      <c r="C10" s="106">
        <v>22247</v>
      </c>
      <c r="D10" s="107" t="s">
        <v>56</v>
      </c>
      <c r="E10" s="125" t="s">
        <v>30</v>
      </c>
      <c r="F10" s="105" t="s">
        <v>115</v>
      </c>
      <c r="G10" s="108">
        <v>16</v>
      </c>
      <c r="H10" s="109">
        <f t="shared" si="0"/>
        <v>96</v>
      </c>
      <c r="I10" s="109"/>
      <c r="J10" s="109">
        <f t="shared" si="1"/>
        <v>0</v>
      </c>
      <c r="K10" s="109">
        <v>17</v>
      </c>
      <c r="L10" s="109">
        <f t="shared" si="2"/>
        <v>38</v>
      </c>
      <c r="M10" s="110"/>
      <c r="N10" s="109">
        <f t="shared" si="3"/>
        <v>0</v>
      </c>
      <c r="O10" s="110">
        <v>5</v>
      </c>
      <c r="P10" s="110">
        <f t="shared" si="4"/>
        <v>10</v>
      </c>
      <c r="Q10" s="110">
        <v>7</v>
      </c>
      <c r="R10" s="110">
        <f t="shared" si="5"/>
        <v>21</v>
      </c>
      <c r="S10" s="111">
        <f t="shared" si="6"/>
        <v>165</v>
      </c>
      <c r="T10" s="104"/>
      <c r="U10" s="109">
        <f t="shared" si="7"/>
        <v>0</v>
      </c>
      <c r="V10" s="109"/>
      <c r="W10" s="109">
        <f t="shared" si="8"/>
        <v>0</v>
      </c>
      <c r="X10" s="109"/>
      <c r="Y10" s="109">
        <f t="shared" si="9"/>
        <v>0</v>
      </c>
      <c r="Z10" s="109"/>
      <c r="AA10" s="109">
        <f t="shared" si="10"/>
        <v>0</v>
      </c>
      <c r="AB10" s="111">
        <f t="shared" si="11"/>
        <v>0</v>
      </c>
      <c r="AC10" s="104"/>
      <c r="AD10" s="109"/>
      <c r="AE10" s="111"/>
      <c r="AF10" s="104">
        <v>1</v>
      </c>
      <c r="AG10" s="109">
        <f t="shared" si="12"/>
        <v>12</v>
      </c>
      <c r="AH10" s="109"/>
      <c r="AI10" s="109">
        <f t="shared" si="13"/>
        <v>0</v>
      </c>
      <c r="AJ10" s="109"/>
      <c r="AK10" s="109">
        <f t="shared" si="14"/>
        <v>0</v>
      </c>
      <c r="AL10" s="109"/>
      <c r="AM10" s="109">
        <f t="shared" si="15"/>
        <v>0</v>
      </c>
      <c r="AN10" s="109"/>
      <c r="AO10" s="109">
        <f t="shared" si="16"/>
        <v>0</v>
      </c>
      <c r="AP10" s="109"/>
      <c r="AQ10" s="109">
        <f t="shared" si="17"/>
        <v>0</v>
      </c>
      <c r="AR10" s="109"/>
      <c r="AS10" s="109">
        <f t="shared" si="18"/>
        <v>0</v>
      </c>
      <c r="AT10" s="109"/>
      <c r="AU10" s="65">
        <f t="shared" si="19"/>
        <v>0</v>
      </c>
      <c r="AV10" s="109"/>
      <c r="AW10" s="65">
        <f t="shared" si="20"/>
        <v>0</v>
      </c>
      <c r="AX10" s="65">
        <f t="shared" si="21"/>
        <v>0</v>
      </c>
      <c r="AY10" s="112">
        <f t="shared" si="22"/>
        <v>12</v>
      </c>
      <c r="AZ10" s="113">
        <f t="shared" si="23"/>
        <v>177</v>
      </c>
    </row>
    <row r="11" spans="1:52" s="118" customFormat="1" ht="14.25">
      <c r="A11" s="104">
        <v>7</v>
      </c>
      <c r="B11" s="105" t="s">
        <v>132</v>
      </c>
      <c r="C11" s="106">
        <v>22457</v>
      </c>
      <c r="D11" s="107" t="s">
        <v>56</v>
      </c>
      <c r="E11" s="125" t="s">
        <v>29</v>
      </c>
      <c r="F11" s="105" t="s">
        <v>115</v>
      </c>
      <c r="G11" s="108">
        <v>16</v>
      </c>
      <c r="H11" s="109">
        <f t="shared" si="0"/>
        <v>96</v>
      </c>
      <c r="I11" s="109"/>
      <c r="J11" s="109">
        <f t="shared" si="1"/>
        <v>0</v>
      </c>
      <c r="K11" s="109">
        <v>17</v>
      </c>
      <c r="L11" s="109">
        <f t="shared" si="2"/>
        <v>38</v>
      </c>
      <c r="M11" s="110"/>
      <c r="N11" s="109">
        <f t="shared" si="3"/>
        <v>0</v>
      </c>
      <c r="O11" s="110">
        <v>5</v>
      </c>
      <c r="P11" s="110">
        <f t="shared" si="4"/>
        <v>10</v>
      </c>
      <c r="Q11" s="110">
        <v>7</v>
      </c>
      <c r="R11" s="110">
        <f t="shared" si="5"/>
        <v>21</v>
      </c>
      <c r="S11" s="111">
        <f t="shared" si="6"/>
        <v>165</v>
      </c>
      <c r="T11" s="104"/>
      <c r="U11" s="109">
        <f t="shared" si="7"/>
        <v>0</v>
      </c>
      <c r="V11" s="109"/>
      <c r="W11" s="109">
        <f t="shared" si="8"/>
        <v>0</v>
      </c>
      <c r="X11" s="109"/>
      <c r="Y11" s="109">
        <f t="shared" si="9"/>
        <v>0</v>
      </c>
      <c r="Z11" s="109"/>
      <c r="AA11" s="109">
        <f t="shared" si="10"/>
        <v>0</v>
      </c>
      <c r="AB11" s="111">
        <f t="shared" si="11"/>
        <v>0</v>
      </c>
      <c r="AC11" s="104"/>
      <c r="AD11" s="109"/>
      <c r="AE11" s="111"/>
      <c r="AF11" s="104">
        <v>1</v>
      </c>
      <c r="AG11" s="109">
        <f t="shared" si="12"/>
        <v>12</v>
      </c>
      <c r="AH11" s="109"/>
      <c r="AI11" s="109">
        <f t="shared" si="13"/>
        <v>0</v>
      </c>
      <c r="AJ11" s="109"/>
      <c r="AK11" s="109">
        <f t="shared" si="14"/>
        <v>0</v>
      </c>
      <c r="AL11" s="109"/>
      <c r="AM11" s="109">
        <f t="shared" si="15"/>
        <v>0</v>
      </c>
      <c r="AN11" s="109"/>
      <c r="AO11" s="109">
        <f t="shared" si="16"/>
        <v>0</v>
      </c>
      <c r="AP11" s="109"/>
      <c r="AQ11" s="109">
        <f t="shared" si="17"/>
        <v>0</v>
      </c>
      <c r="AR11" s="109"/>
      <c r="AS11" s="109">
        <f t="shared" si="18"/>
        <v>0</v>
      </c>
      <c r="AT11" s="109"/>
      <c r="AU11" s="65">
        <f t="shared" si="19"/>
        <v>0</v>
      </c>
      <c r="AV11" s="109"/>
      <c r="AW11" s="65">
        <f t="shared" si="20"/>
        <v>0</v>
      </c>
      <c r="AX11" s="65">
        <f t="shared" si="21"/>
        <v>0</v>
      </c>
      <c r="AY11" s="112">
        <f t="shared" si="22"/>
        <v>12</v>
      </c>
      <c r="AZ11" s="113">
        <f t="shared" si="23"/>
        <v>177</v>
      </c>
    </row>
    <row r="12" spans="1:52" s="118" customFormat="1" ht="14.25">
      <c r="A12" s="104">
        <v>8</v>
      </c>
      <c r="B12" s="105" t="s">
        <v>120</v>
      </c>
      <c r="C12" s="106">
        <v>23941</v>
      </c>
      <c r="D12" s="107" t="s">
        <v>56</v>
      </c>
      <c r="E12" s="125" t="s">
        <v>29</v>
      </c>
      <c r="F12" s="105" t="s">
        <v>115</v>
      </c>
      <c r="G12" s="108">
        <v>16</v>
      </c>
      <c r="H12" s="109">
        <f t="shared" si="0"/>
        <v>96</v>
      </c>
      <c r="I12" s="109"/>
      <c r="J12" s="109">
        <f t="shared" si="1"/>
        <v>0</v>
      </c>
      <c r="K12" s="109">
        <v>15</v>
      </c>
      <c r="L12" s="109">
        <f t="shared" si="2"/>
        <v>34</v>
      </c>
      <c r="M12" s="110"/>
      <c r="N12" s="109">
        <f t="shared" si="3"/>
        <v>0</v>
      </c>
      <c r="O12" s="110">
        <v>5</v>
      </c>
      <c r="P12" s="110">
        <f t="shared" si="4"/>
        <v>10</v>
      </c>
      <c r="Q12" s="110">
        <v>7</v>
      </c>
      <c r="R12" s="110">
        <f t="shared" si="5"/>
        <v>21</v>
      </c>
      <c r="S12" s="111">
        <f t="shared" si="6"/>
        <v>161</v>
      </c>
      <c r="T12" s="104"/>
      <c r="U12" s="109">
        <f t="shared" si="7"/>
        <v>0</v>
      </c>
      <c r="V12" s="109"/>
      <c r="W12" s="109">
        <f t="shared" si="8"/>
        <v>0</v>
      </c>
      <c r="X12" s="109"/>
      <c r="Y12" s="109">
        <f t="shared" si="9"/>
        <v>0</v>
      </c>
      <c r="Z12" s="109"/>
      <c r="AA12" s="109">
        <f t="shared" si="10"/>
        <v>0</v>
      </c>
      <c r="AB12" s="111">
        <f t="shared" si="11"/>
        <v>0</v>
      </c>
      <c r="AC12" s="104"/>
      <c r="AD12" s="109"/>
      <c r="AE12" s="111"/>
      <c r="AF12" s="104">
        <v>1</v>
      </c>
      <c r="AG12" s="109">
        <f t="shared" si="12"/>
        <v>12</v>
      </c>
      <c r="AH12" s="109"/>
      <c r="AI12" s="109">
        <f t="shared" si="13"/>
        <v>0</v>
      </c>
      <c r="AJ12" s="109">
        <v>1</v>
      </c>
      <c r="AK12" s="109">
        <f t="shared" si="14"/>
        <v>3</v>
      </c>
      <c r="AL12" s="109"/>
      <c r="AM12" s="109">
        <f t="shared" si="15"/>
        <v>0</v>
      </c>
      <c r="AN12" s="109"/>
      <c r="AO12" s="109">
        <f t="shared" si="16"/>
        <v>0</v>
      </c>
      <c r="AP12" s="109"/>
      <c r="AQ12" s="109">
        <f t="shared" si="17"/>
        <v>0</v>
      </c>
      <c r="AR12" s="109"/>
      <c r="AS12" s="109">
        <f t="shared" si="18"/>
        <v>0</v>
      </c>
      <c r="AT12" s="109"/>
      <c r="AU12" s="65">
        <f t="shared" si="19"/>
        <v>0</v>
      </c>
      <c r="AV12" s="109"/>
      <c r="AW12" s="65">
        <f t="shared" si="20"/>
        <v>0</v>
      </c>
      <c r="AX12" s="65">
        <f t="shared" si="21"/>
        <v>3</v>
      </c>
      <c r="AY12" s="112">
        <f t="shared" si="22"/>
        <v>15</v>
      </c>
      <c r="AZ12" s="113">
        <f t="shared" si="23"/>
        <v>176</v>
      </c>
    </row>
    <row r="13" spans="1:52" s="118" customFormat="1" ht="14.25">
      <c r="A13" s="104">
        <v>9</v>
      </c>
      <c r="B13" s="105" t="s">
        <v>118</v>
      </c>
      <c r="C13" s="106">
        <v>23829</v>
      </c>
      <c r="D13" s="107" t="s">
        <v>56</v>
      </c>
      <c r="E13" s="125" t="s">
        <v>29</v>
      </c>
      <c r="F13" s="105" t="s">
        <v>115</v>
      </c>
      <c r="G13" s="108">
        <v>16</v>
      </c>
      <c r="H13" s="109">
        <f t="shared" si="0"/>
        <v>96</v>
      </c>
      <c r="I13" s="109"/>
      <c r="J13" s="109">
        <f t="shared" si="1"/>
        <v>0</v>
      </c>
      <c r="K13" s="109">
        <v>16</v>
      </c>
      <c r="L13" s="109">
        <f t="shared" si="2"/>
        <v>36</v>
      </c>
      <c r="M13" s="110"/>
      <c r="N13" s="109">
        <f t="shared" si="3"/>
        <v>0</v>
      </c>
      <c r="O13" s="110">
        <v>5</v>
      </c>
      <c r="P13" s="110">
        <f t="shared" si="4"/>
        <v>10</v>
      </c>
      <c r="Q13" s="110">
        <v>7</v>
      </c>
      <c r="R13" s="110">
        <f t="shared" si="5"/>
        <v>21</v>
      </c>
      <c r="S13" s="111">
        <f t="shared" si="6"/>
        <v>163</v>
      </c>
      <c r="T13" s="104"/>
      <c r="U13" s="109">
        <f t="shared" si="7"/>
        <v>0</v>
      </c>
      <c r="V13" s="109"/>
      <c r="W13" s="109">
        <f t="shared" si="8"/>
        <v>0</v>
      </c>
      <c r="X13" s="109"/>
      <c r="Y13" s="109">
        <f t="shared" si="9"/>
        <v>0</v>
      </c>
      <c r="Z13" s="109"/>
      <c r="AA13" s="109">
        <f t="shared" si="10"/>
        <v>0</v>
      </c>
      <c r="AB13" s="111">
        <f t="shared" si="11"/>
        <v>0</v>
      </c>
      <c r="AC13" s="104"/>
      <c r="AD13" s="109"/>
      <c r="AE13" s="111"/>
      <c r="AF13" s="104">
        <v>1</v>
      </c>
      <c r="AG13" s="109">
        <f t="shared" si="12"/>
        <v>12</v>
      </c>
      <c r="AH13" s="109"/>
      <c r="AI13" s="109">
        <f t="shared" si="13"/>
        <v>0</v>
      </c>
      <c r="AJ13" s="109"/>
      <c r="AK13" s="109">
        <f t="shared" si="14"/>
        <v>0</v>
      </c>
      <c r="AL13" s="109"/>
      <c r="AM13" s="109">
        <f t="shared" si="15"/>
        <v>0</v>
      </c>
      <c r="AN13" s="109"/>
      <c r="AO13" s="109">
        <f t="shared" si="16"/>
        <v>0</v>
      </c>
      <c r="AP13" s="109"/>
      <c r="AQ13" s="109">
        <f t="shared" si="17"/>
        <v>0</v>
      </c>
      <c r="AR13" s="109"/>
      <c r="AS13" s="109">
        <f t="shared" si="18"/>
        <v>0</v>
      </c>
      <c r="AT13" s="109"/>
      <c r="AU13" s="65">
        <f t="shared" si="19"/>
        <v>0</v>
      </c>
      <c r="AV13" s="109"/>
      <c r="AW13" s="65">
        <f t="shared" si="20"/>
        <v>0</v>
      </c>
      <c r="AX13" s="65">
        <f t="shared" si="21"/>
        <v>0</v>
      </c>
      <c r="AY13" s="112">
        <f t="shared" si="22"/>
        <v>12</v>
      </c>
      <c r="AZ13" s="113">
        <f t="shared" si="23"/>
        <v>175</v>
      </c>
    </row>
    <row r="14" spans="1:52" s="118" customFormat="1" ht="14.25">
      <c r="A14" s="104">
        <v>10</v>
      </c>
      <c r="B14" s="105" t="s">
        <v>116</v>
      </c>
      <c r="C14" s="106">
        <v>23183</v>
      </c>
      <c r="D14" s="107" t="s">
        <v>56</v>
      </c>
      <c r="E14" s="125" t="s">
        <v>29</v>
      </c>
      <c r="F14" s="105" t="s">
        <v>115</v>
      </c>
      <c r="G14" s="108">
        <v>15</v>
      </c>
      <c r="H14" s="109">
        <f t="shared" si="0"/>
        <v>90</v>
      </c>
      <c r="I14" s="109"/>
      <c r="J14" s="109">
        <f t="shared" si="1"/>
        <v>0</v>
      </c>
      <c r="K14" s="109">
        <v>18</v>
      </c>
      <c r="L14" s="109">
        <f t="shared" si="2"/>
        <v>40</v>
      </c>
      <c r="M14" s="110"/>
      <c r="N14" s="109">
        <f t="shared" si="3"/>
        <v>0</v>
      </c>
      <c r="O14" s="110">
        <v>5</v>
      </c>
      <c r="P14" s="110">
        <f t="shared" si="4"/>
        <v>10</v>
      </c>
      <c r="Q14" s="110">
        <v>6</v>
      </c>
      <c r="R14" s="110">
        <f t="shared" si="5"/>
        <v>18</v>
      </c>
      <c r="S14" s="111">
        <f t="shared" si="6"/>
        <v>158</v>
      </c>
      <c r="T14" s="104"/>
      <c r="U14" s="109">
        <f t="shared" si="7"/>
        <v>0</v>
      </c>
      <c r="V14" s="109"/>
      <c r="W14" s="109">
        <f t="shared" si="8"/>
        <v>0</v>
      </c>
      <c r="X14" s="109"/>
      <c r="Y14" s="109">
        <f t="shared" si="9"/>
        <v>0</v>
      </c>
      <c r="Z14" s="109"/>
      <c r="AA14" s="109">
        <f t="shared" si="10"/>
        <v>0</v>
      </c>
      <c r="AB14" s="111">
        <f t="shared" si="11"/>
        <v>0</v>
      </c>
      <c r="AC14" s="104"/>
      <c r="AD14" s="109"/>
      <c r="AE14" s="111"/>
      <c r="AF14" s="104">
        <v>1</v>
      </c>
      <c r="AG14" s="109">
        <f t="shared" si="12"/>
        <v>12</v>
      </c>
      <c r="AH14" s="109"/>
      <c r="AI14" s="109">
        <f t="shared" si="13"/>
        <v>0</v>
      </c>
      <c r="AJ14" s="109"/>
      <c r="AK14" s="109">
        <f t="shared" si="14"/>
        <v>0</v>
      </c>
      <c r="AL14" s="109"/>
      <c r="AM14" s="109">
        <f t="shared" si="15"/>
        <v>0</v>
      </c>
      <c r="AN14" s="109"/>
      <c r="AO14" s="109">
        <f t="shared" si="16"/>
        <v>0</v>
      </c>
      <c r="AP14" s="109"/>
      <c r="AQ14" s="109">
        <f t="shared" si="17"/>
        <v>0</v>
      </c>
      <c r="AR14" s="109"/>
      <c r="AS14" s="109">
        <f t="shared" si="18"/>
        <v>0</v>
      </c>
      <c r="AT14" s="109"/>
      <c r="AU14" s="65">
        <f t="shared" si="19"/>
        <v>0</v>
      </c>
      <c r="AV14" s="109"/>
      <c r="AW14" s="65">
        <f t="shared" si="20"/>
        <v>0</v>
      </c>
      <c r="AX14" s="65">
        <f t="shared" si="21"/>
        <v>0</v>
      </c>
      <c r="AY14" s="112">
        <f t="shared" si="22"/>
        <v>12</v>
      </c>
      <c r="AZ14" s="113">
        <f t="shared" si="23"/>
        <v>170</v>
      </c>
    </row>
    <row r="15" spans="1:52" s="118" customFormat="1" ht="14.25">
      <c r="A15" s="104">
        <v>11</v>
      </c>
      <c r="B15" s="105" t="s">
        <v>199</v>
      </c>
      <c r="C15" s="106">
        <v>24402</v>
      </c>
      <c r="D15" s="107" t="s">
        <v>56</v>
      </c>
      <c r="E15" s="125" t="s">
        <v>29</v>
      </c>
      <c r="F15" s="105" t="s">
        <v>115</v>
      </c>
      <c r="G15" s="108">
        <v>14</v>
      </c>
      <c r="H15" s="109">
        <f t="shared" si="0"/>
        <v>84</v>
      </c>
      <c r="I15" s="109"/>
      <c r="J15" s="109">
        <f t="shared" si="1"/>
        <v>0</v>
      </c>
      <c r="K15" s="109">
        <v>17</v>
      </c>
      <c r="L15" s="109">
        <f t="shared" si="2"/>
        <v>38</v>
      </c>
      <c r="M15" s="110"/>
      <c r="N15" s="109">
        <f t="shared" si="3"/>
        <v>0</v>
      </c>
      <c r="O15" s="110">
        <v>5</v>
      </c>
      <c r="P15" s="110">
        <f t="shared" si="4"/>
        <v>10</v>
      </c>
      <c r="Q15" s="110">
        <v>7</v>
      </c>
      <c r="R15" s="110">
        <f t="shared" si="5"/>
        <v>21</v>
      </c>
      <c r="S15" s="111">
        <f t="shared" si="6"/>
        <v>153</v>
      </c>
      <c r="T15" s="104"/>
      <c r="U15" s="109">
        <f t="shared" si="7"/>
        <v>0</v>
      </c>
      <c r="V15" s="109"/>
      <c r="W15" s="109">
        <f t="shared" si="8"/>
        <v>0</v>
      </c>
      <c r="X15" s="109">
        <v>1</v>
      </c>
      <c r="Y15" s="109">
        <f t="shared" si="9"/>
        <v>3</v>
      </c>
      <c r="Z15" s="109"/>
      <c r="AA15" s="109">
        <f t="shared" si="10"/>
        <v>0</v>
      </c>
      <c r="AB15" s="111">
        <f t="shared" si="11"/>
        <v>3</v>
      </c>
      <c r="AC15" s="104"/>
      <c r="AD15" s="109"/>
      <c r="AE15" s="111"/>
      <c r="AF15" s="104">
        <v>1</v>
      </c>
      <c r="AG15" s="109">
        <f t="shared" si="12"/>
        <v>12</v>
      </c>
      <c r="AH15" s="109"/>
      <c r="AI15" s="109">
        <f t="shared" si="13"/>
        <v>0</v>
      </c>
      <c r="AJ15" s="109"/>
      <c r="AK15" s="109">
        <f t="shared" si="14"/>
        <v>0</v>
      </c>
      <c r="AL15" s="109"/>
      <c r="AM15" s="109">
        <f t="shared" si="15"/>
        <v>0</v>
      </c>
      <c r="AN15" s="109"/>
      <c r="AO15" s="109">
        <f t="shared" si="16"/>
        <v>0</v>
      </c>
      <c r="AP15" s="109"/>
      <c r="AQ15" s="109">
        <f t="shared" si="17"/>
        <v>0</v>
      </c>
      <c r="AR15" s="109"/>
      <c r="AS15" s="109">
        <f t="shared" si="18"/>
        <v>0</v>
      </c>
      <c r="AT15" s="109"/>
      <c r="AU15" s="65">
        <f t="shared" si="19"/>
        <v>0</v>
      </c>
      <c r="AV15" s="109"/>
      <c r="AW15" s="65">
        <f t="shared" si="20"/>
        <v>0</v>
      </c>
      <c r="AX15" s="65">
        <f t="shared" si="21"/>
        <v>0</v>
      </c>
      <c r="AY15" s="112">
        <f t="shared" si="22"/>
        <v>12</v>
      </c>
      <c r="AZ15" s="113">
        <f t="shared" si="23"/>
        <v>168</v>
      </c>
    </row>
    <row r="16" spans="1:52" ht="17.25" customHeight="1">
      <c r="A16" s="104">
        <v>12</v>
      </c>
      <c r="B16" s="147" t="s">
        <v>239</v>
      </c>
      <c r="C16" s="148">
        <v>21065</v>
      </c>
      <c r="D16" s="105" t="s">
        <v>56</v>
      </c>
      <c r="E16" s="105" t="s">
        <v>29</v>
      </c>
      <c r="F16" s="105" t="s">
        <v>115</v>
      </c>
      <c r="G16" s="109">
        <v>1</v>
      </c>
      <c r="H16" s="109">
        <f t="shared" si="0"/>
        <v>6</v>
      </c>
      <c r="I16" s="109"/>
      <c r="J16" s="109">
        <f t="shared" si="1"/>
        <v>0</v>
      </c>
      <c r="K16" s="109">
        <v>33</v>
      </c>
      <c r="L16" s="109">
        <f t="shared" si="2"/>
        <v>70</v>
      </c>
      <c r="M16" s="109"/>
      <c r="N16" s="109">
        <f t="shared" si="3"/>
        <v>0</v>
      </c>
      <c r="O16" s="109">
        <v>1</v>
      </c>
      <c r="P16" s="109">
        <f t="shared" si="4"/>
        <v>2</v>
      </c>
      <c r="Q16" s="109">
        <v>0</v>
      </c>
      <c r="R16" s="109">
        <f t="shared" si="5"/>
        <v>0</v>
      </c>
      <c r="S16" s="109">
        <f t="shared" si="6"/>
        <v>78</v>
      </c>
      <c r="T16" s="109"/>
      <c r="U16" s="109">
        <f t="shared" si="7"/>
        <v>0</v>
      </c>
      <c r="V16" s="109"/>
      <c r="W16" s="109">
        <f t="shared" si="8"/>
        <v>0</v>
      </c>
      <c r="X16" s="109"/>
      <c r="Y16" s="109">
        <f t="shared" si="9"/>
        <v>0</v>
      </c>
      <c r="Z16" s="109"/>
      <c r="AA16" s="109">
        <f t="shared" si="10"/>
        <v>0</v>
      </c>
      <c r="AB16" s="109">
        <f t="shared" si="11"/>
        <v>0</v>
      </c>
      <c r="AC16" s="109"/>
      <c r="AD16" s="109"/>
      <c r="AE16" s="109"/>
      <c r="AF16" s="109">
        <v>1</v>
      </c>
      <c r="AG16" s="109">
        <f t="shared" si="12"/>
        <v>12</v>
      </c>
      <c r="AH16" s="109"/>
      <c r="AI16" s="109">
        <f t="shared" si="13"/>
        <v>0</v>
      </c>
      <c r="AJ16" s="109"/>
      <c r="AK16" s="109">
        <f t="shared" si="14"/>
        <v>0</v>
      </c>
      <c r="AL16" s="109"/>
      <c r="AM16" s="109">
        <f t="shared" si="15"/>
        <v>0</v>
      </c>
      <c r="AN16" s="109"/>
      <c r="AO16" s="109">
        <f t="shared" si="16"/>
        <v>0</v>
      </c>
      <c r="AP16" s="109"/>
      <c r="AQ16" s="109">
        <f t="shared" si="17"/>
        <v>0</v>
      </c>
      <c r="AR16" s="109"/>
      <c r="AS16" s="109">
        <f t="shared" si="18"/>
        <v>0</v>
      </c>
      <c r="AT16" s="109"/>
      <c r="AU16" s="65">
        <f t="shared" si="19"/>
        <v>0</v>
      </c>
      <c r="AV16" s="109"/>
      <c r="AW16" s="65">
        <f t="shared" si="20"/>
        <v>0</v>
      </c>
      <c r="AX16" s="65">
        <f t="shared" si="21"/>
        <v>0</v>
      </c>
      <c r="AY16" s="149">
        <f t="shared" si="22"/>
        <v>12</v>
      </c>
      <c r="AZ16" s="149">
        <f t="shared" si="23"/>
        <v>90</v>
      </c>
    </row>
    <row r="17" spans="1:52" ht="14.25">
      <c r="A17" s="104">
        <v>13</v>
      </c>
      <c r="B17" s="147" t="s">
        <v>296</v>
      </c>
      <c r="C17" s="148">
        <v>21592</v>
      </c>
      <c r="D17" s="105" t="s">
        <v>56</v>
      </c>
      <c r="E17" s="105" t="s">
        <v>29</v>
      </c>
      <c r="F17" s="105" t="s">
        <v>115</v>
      </c>
      <c r="G17" s="109">
        <v>0</v>
      </c>
      <c r="H17" s="109">
        <f t="shared" si="0"/>
        <v>0</v>
      </c>
      <c r="I17" s="109"/>
      <c r="J17" s="109">
        <f t="shared" si="1"/>
        <v>0</v>
      </c>
      <c r="K17" s="109">
        <v>34</v>
      </c>
      <c r="L17" s="109">
        <f t="shared" si="2"/>
        <v>72</v>
      </c>
      <c r="M17" s="109"/>
      <c r="N17" s="109">
        <f t="shared" si="3"/>
        <v>0</v>
      </c>
      <c r="O17" s="109">
        <v>0</v>
      </c>
      <c r="P17" s="109">
        <f t="shared" si="4"/>
        <v>0</v>
      </c>
      <c r="Q17" s="109">
        <v>0</v>
      </c>
      <c r="R17" s="109">
        <f t="shared" si="5"/>
        <v>0</v>
      </c>
      <c r="S17" s="109">
        <f t="shared" si="6"/>
        <v>72</v>
      </c>
      <c r="T17" s="109"/>
      <c r="U17" s="109">
        <f t="shared" si="7"/>
        <v>0</v>
      </c>
      <c r="V17" s="109"/>
      <c r="W17" s="109">
        <f t="shared" si="8"/>
        <v>0</v>
      </c>
      <c r="X17" s="109"/>
      <c r="Y17" s="109">
        <f t="shared" si="9"/>
        <v>0</v>
      </c>
      <c r="Z17" s="109"/>
      <c r="AA17" s="109">
        <f t="shared" si="10"/>
        <v>0</v>
      </c>
      <c r="AB17" s="109">
        <f t="shared" si="11"/>
        <v>0</v>
      </c>
      <c r="AC17" s="109"/>
      <c r="AD17" s="109"/>
      <c r="AE17" s="109"/>
      <c r="AF17" s="109">
        <v>1</v>
      </c>
      <c r="AG17" s="109">
        <f t="shared" si="12"/>
        <v>12</v>
      </c>
      <c r="AH17" s="109"/>
      <c r="AI17" s="109">
        <f t="shared" si="13"/>
        <v>0</v>
      </c>
      <c r="AJ17" s="109"/>
      <c r="AK17" s="109">
        <f t="shared" si="14"/>
        <v>0</v>
      </c>
      <c r="AL17" s="109"/>
      <c r="AM17" s="109">
        <f t="shared" si="15"/>
        <v>0</v>
      </c>
      <c r="AN17" s="109"/>
      <c r="AO17" s="109">
        <f t="shared" si="16"/>
        <v>0</v>
      </c>
      <c r="AP17" s="109"/>
      <c r="AQ17" s="109">
        <f t="shared" si="17"/>
        <v>0</v>
      </c>
      <c r="AR17" s="109"/>
      <c r="AS17" s="109">
        <f t="shared" si="18"/>
        <v>0</v>
      </c>
      <c r="AT17" s="109"/>
      <c r="AU17" s="65">
        <f t="shared" si="19"/>
        <v>0</v>
      </c>
      <c r="AV17" s="109"/>
      <c r="AW17" s="65">
        <f t="shared" si="20"/>
        <v>0</v>
      </c>
      <c r="AX17" s="65">
        <f t="shared" si="21"/>
        <v>0</v>
      </c>
      <c r="AY17" s="149">
        <f t="shared" si="22"/>
        <v>12</v>
      </c>
      <c r="AZ17" s="149">
        <f t="shared" si="23"/>
        <v>84</v>
      </c>
    </row>
    <row r="18" spans="1:52" ht="14.25">
      <c r="A18" s="104">
        <v>14</v>
      </c>
      <c r="B18" s="147" t="s">
        <v>252</v>
      </c>
      <c r="C18" s="148">
        <v>20786</v>
      </c>
      <c r="D18" s="105" t="s">
        <v>56</v>
      </c>
      <c r="E18" s="105" t="s">
        <v>29</v>
      </c>
      <c r="F18" s="105" t="s">
        <v>115</v>
      </c>
      <c r="G18" s="109">
        <v>0</v>
      </c>
      <c r="H18" s="109">
        <f t="shared" si="0"/>
        <v>0</v>
      </c>
      <c r="I18" s="109"/>
      <c r="J18" s="109">
        <f t="shared" si="1"/>
        <v>0</v>
      </c>
      <c r="K18" s="109">
        <v>28</v>
      </c>
      <c r="L18" s="109">
        <f t="shared" si="2"/>
        <v>60</v>
      </c>
      <c r="M18" s="109"/>
      <c r="N18" s="109">
        <f t="shared" si="3"/>
        <v>0</v>
      </c>
      <c r="O18" s="109">
        <v>0</v>
      </c>
      <c r="P18" s="109">
        <f t="shared" si="4"/>
        <v>0</v>
      </c>
      <c r="Q18" s="109">
        <v>0</v>
      </c>
      <c r="R18" s="109">
        <f t="shared" si="5"/>
        <v>0</v>
      </c>
      <c r="S18" s="109">
        <f t="shared" si="6"/>
        <v>60</v>
      </c>
      <c r="T18" s="109"/>
      <c r="U18" s="109">
        <f t="shared" si="7"/>
        <v>0</v>
      </c>
      <c r="V18" s="109"/>
      <c r="W18" s="109">
        <f t="shared" si="8"/>
        <v>0</v>
      </c>
      <c r="X18" s="109"/>
      <c r="Y18" s="109">
        <f t="shared" si="9"/>
        <v>0</v>
      </c>
      <c r="Z18" s="109"/>
      <c r="AA18" s="109">
        <f t="shared" si="10"/>
        <v>0</v>
      </c>
      <c r="AB18" s="109">
        <f t="shared" si="11"/>
        <v>0</v>
      </c>
      <c r="AC18" s="109"/>
      <c r="AD18" s="109"/>
      <c r="AE18" s="109"/>
      <c r="AF18" s="109">
        <v>1</v>
      </c>
      <c r="AG18" s="109">
        <f t="shared" si="12"/>
        <v>12</v>
      </c>
      <c r="AH18" s="109"/>
      <c r="AI18" s="109">
        <f t="shared" si="13"/>
        <v>0</v>
      </c>
      <c r="AJ18" s="109"/>
      <c r="AK18" s="109">
        <f t="shared" si="14"/>
        <v>0</v>
      </c>
      <c r="AL18" s="109"/>
      <c r="AM18" s="109">
        <f t="shared" si="15"/>
        <v>0</v>
      </c>
      <c r="AN18" s="109"/>
      <c r="AO18" s="109">
        <f t="shared" si="16"/>
        <v>0</v>
      </c>
      <c r="AP18" s="109"/>
      <c r="AQ18" s="109">
        <f t="shared" si="17"/>
        <v>0</v>
      </c>
      <c r="AR18" s="109"/>
      <c r="AS18" s="109">
        <f t="shared" si="18"/>
        <v>0</v>
      </c>
      <c r="AT18" s="109"/>
      <c r="AU18" s="65">
        <f t="shared" si="19"/>
        <v>0</v>
      </c>
      <c r="AV18" s="109"/>
      <c r="AW18" s="65">
        <f t="shared" si="20"/>
        <v>0</v>
      </c>
      <c r="AX18" s="65">
        <f t="shared" si="21"/>
        <v>0</v>
      </c>
      <c r="AY18" s="149">
        <f t="shared" si="22"/>
        <v>12</v>
      </c>
      <c r="AZ18" s="149">
        <f t="shared" si="23"/>
        <v>72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8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6"/>
  <sheetViews>
    <sheetView zoomScale="85" zoomScaleNormal="85" zoomScalePageLayoutView="0" workbookViewId="0" topLeftCell="A2">
      <selection activeCell="AD22" sqref="AD22"/>
    </sheetView>
  </sheetViews>
  <sheetFormatPr defaultColWidth="9.140625" defaultRowHeight="15"/>
  <cols>
    <col min="1" max="1" width="3.57421875" style="77" customWidth="1"/>
    <col min="2" max="2" width="27.57421875" style="77" customWidth="1"/>
    <col min="3" max="3" width="10.421875" style="77" bestFit="1" customWidth="1"/>
    <col min="4" max="4" width="3.421875" style="77" customWidth="1"/>
    <col min="5" max="5" width="3.421875" style="85" customWidth="1"/>
    <col min="6" max="6" width="9.421875" style="85" bestFit="1" customWidth="1"/>
    <col min="7" max="19" width="4.140625" style="77" customWidth="1"/>
    <col min="20" max="20" width="4.710937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51" width="5.00390625" style="77" customWidth="1"/>
    <col min="52" max="52" width="6.8515625" style="77" customWidth="1"/>
    <col min="53" max="16384" width="9.140625" style="77" customWidth="1"/>
  </cols>
  <sheetData>
    <row r="1" spans="1:52" ht="30" customHeight="1">
      <c r="A1" s="219" t="s">
        <v>209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1"/>
    </row>
    <row r="2" spans="1:52" ht="26.25" customHeight="1">
      <c r="A2" s="291" t="s">
        <v>190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3"/>
    </row>
    <row r="3" spans="1:52" ht="13.5">
      <c r="A3" s="218" t="s">
        <v>224</v>
      </c>
      <c r="B3" s="218"/>
      <c r="C3" s="218"/>
      <c r="D3" s="218"/>
      <c r="E3" s="161"/>
      <c r="F3" s="161"/>
      <c r="G3" s="218" t="s">
        <v>6</v>
      </c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 t="s">
        <v>11</v>
      </c>
      <c r="U3" s="218"/>
      <c r="V3" s="218"/>
      <c r="W3" s="218"/>
      <c r="X3" s="218"/>
      <c r="Y3" s="218"/>
      <c r="Z3" s="218"/>
      <c r="AA3" s="218"/>
      <c r="AB3" s="218"/>
      <c r="AC3" s="215" t="s">
        <v>12</v>
      </c>
      <c r="AD3" s="215"/>
      <c r="AE3" s="215"/>
      <c r="AF3" s="215" t="s">
        <v>23</v>
      </c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94" t="s">
        <v>24</v>
      </c>
    </row>
    <row r="4" spans="1:52" ht="289.5">
      <c r="A4" s="165" t="s">
        <v>225</v>
      </c>
      <c r="B4" s="165" t="s">
        <v>0</v>
      </c>
      <c r="C4" s="295" t="s">
        <v>1</v>
      </c>
      <c r="D4" s="295"/>
      <c r="E4" s="165"/>
      <c r="F4" s="165"/>
      <c r="G4" s="48" t="s">
        <v>2</v>
      </c>
      <c r="H4" s="48" t="s">
        <v>3</v>
      </c>
      <c r="I4" s="48" t="s">
        <v>221</v>
      </c>
      <c r="J4" s="48" t="s">
        <v>3</v>
      </c>
      <c r="K4" s="48" t="s">
        <v>4</v>
      </c>
      <c r="L4" s="48" t="s">
        <v>3</v>
      </c>
      <c r="M4" s="48" t="s">
        <v>222</v>
      </c>
      <c r="N4" s="48" t="s">
        <v>3</v>
      </c>
      <c r="O4" s="48" t="s">
        <v>229</v>
      </c>
      <c r="P4" s="48" t="s">
        <v>3</v>
      </c>
      <c r="Q4" s="48" t="s">
        <v>230</v>
      </c>
      <c r="R4" s="48" t="s">
        <v>3</v>
      </c>
      <c r="S4" s="169" t="s">
        <v>5</v>
      </c>
      <c r="T4" s="170" t="s">
        <v>31</v>
      </c>
      <c r="U4" s="48" t="s">
        <v>3</v>
      </c>
      <c r="V4" s="171" t="s">
        <v>7</v>
      </c>
      <c r="W4" s="48" t="s">
        <v>3</v>
      </c>
      <c r="X4" s="170" t="s">
        <v>13</v>
      </c>
      <c r="Y4" s="48" t="s">
        <v>3</v>
      </c>
      <c r="Z4" s="170" t="s">
        <v>14</v>
      </c>
      <c r="AA4" s="48" t="s">
        <v>3</v>
      </c>
      <c r="AB4" s="169" t="s">
        <v>5</v>
      </c>
      <c r="AC4" s="48" t="s">
        <v>8</v>
      </c>
      <c r="AD4" s="48" t="s">
        <v>9</v>
      </c>
      <c r="AE4" s="48" t="s">
        <v>10</v>
      </c>
      <c r="AF4" s="172" t="s">
        <v>15</v>
      </c>
      <c r="AG4" s="48" t="s">
        <v>3</v>
      </c>
      <c r="AH4" s="172" t="s">
        <v>16</v>
      </c>
      <c r="AI4" s="48" t="s">
        <v>3</v>
      </c>
      <c r="AJ4" s="172" t="s">
        <v>17</v>
      </c>
      <c r="AK4" s="48" t="s">
        <v>3</v>
      </c>
      <c r="AL4" s="172" t="s">
        <v>18</v>
      </c>
      <c r="AM4" s="48" t="s">
        <v>3</v>
      </c>
      <c r="AN4" s="172" t="s">
        <v>19</v>
      </c>
      <c r="AO4" s="48" t="s">
        <v>3</v>
      </c>
      <c r="AP4" s="172" t="s">
        <v>20</v>
      </c>
      <c r="AQ4" s="48" t="s">
        <v>3</v>
      </c>
      <c r="AR4" s="172" t="s">
        <v>21</v>
      </c>
      <c r="AS4" s="48" t="s">
        <v>3</v>
      </c>
      <c r="AT4" s="80" t="s">
        <v>231</v>
      </c>
      <c r="AU4" s="80" t="s">
        <v>3</v>
      </c>
      <c r="AV4" s="80" t="s">
        <v>232</v>
      </c>
      <c r="AW4" s="80" t="s">
        <v>3</v>
      </c>
      <c r="AX4" s="153" t="s">
        <v>25</v>
      </c>
      <c r="AY4" s="169" t="s">
        <v>22</v>
      </c>
      <c r="AZ4" s="294"/>
    </row>
    <row r="5" spans="1:52" ht="14.25">
      <c r="A5" s="109">
        <v>1</v>
      </c>
      <c r="B5" s="105" t="s">
        <v>122</v>
      </c>
      <c r="C5" s="106">
        <v>23186</v>
      </c>
      <c r="D5" s="105" t="s">
        <v>56</v>
      </c>
      <c r="E5" s="105" t="s">
        <v>29</v>
      </c>
      <c r="F5" s="105" t="s">
        <v>123</v>
      </c>
      <c r="G5" s="109">
        <v>16</v>
      </c>
      <c r="H5" s="109">
        <f aca="true" t="shared" si="0" ref="H5:H16">G5*6</f>
        <v>96</v>
      </c>
      <c r="I5" s="109"/>
      <c r="J5" s="109">
        <f aca="true" t="shared" si="1" ref="J5:J16">I5*6</f>
        <v>0</v>
      </c>
      <c r="K5" s="109">
        <v>18</v>
      </c>
      <c r="L5" s="109">
        <f aca="true" t="shared" si="2" ref="L5:L16">IF(K5&gt;4,K5*2+4,K5*3)</f>
        <v>40</v>
      </c>
      <c r="M5" s="109"/>
      <c r="N5" s="109">
        <f aca="true" t="shared" si="3" ref="N5:N16">IF(M5&gt;4,M5*2+4,M5*3)</f>
        <v>0</v>
      </c>
      <c r="O5" s="109">
        <v>5</v>
      </c>
      <c r="P5" s="109">
        <f aca="true" t="shared" si="4" ref="P5:P16">O5*2</f>
        <v>10</v>
      </c>
      <c r="Q5" s="109">
        <v>7</v>
      </c>
      <c r="R5" s="109">
        <f aca="true" t="shared" si="5" ref="R5:R16">Q5*3</f>
        <v>21</v>
      </c>
      <c r="S5" s="109">
        <f aca="true" t="shared" si="6" ref="S5:S16">H5+J5+L5+N5+P5+R5</f>
        <v>167</v>
      </c>
      <c r="T5" s="109"/>
      <c r="U5" s="109">
        <f aca="true" t="shared" si="7" ref="U5:U16">IF(T5=0,0,6)</f>
        <v>0</v>
      </c>
      <c r="V5" s="109"/>
      <c r="W5" s="109">
        <f aca="true" t="shared" si="8" ref="W5:W16">V5*4</f>
        <v>0</v>
      </c>
      <c r="X5" s="109"/>
      <c r="Y5" s="109">
        <f aca="true" t="shared" si="9" ref="Y5:Y16">X5*3</f>
        <v>0</v>
      </c>
      <c r="Z5" s="109"/>
      <c r="AA5" s="109">
        <f aca="true" t="shared" si="10" ref="AA5:AA16">IF(Z5=0,0,6)</f>
        <v>0</v>
      </c>
      <c r="AB5" s="109">
        <f aca="true" t="shared" si="11" ref="AB5:AB16">U5+W5+Y5+AA5</f>
        <v>0</v>
      </c>
      <c r="AC5" s="109" t="s">
        <v>68</v>
      </c>
      <c r="AD5" s="109"/>
      <c r="AE5" s="109"/>
      <c r="AF5" s="109">
        <v>1</v>
      </c>
      <c r="AG5" s="109">
        <f aca="true" t="shared" si="12" ref="AG5:AG16">AF5*12</f>
        <v>12</v>
      </c>
      <c r="AH5" s="109">
        <v>1</v>
      </c>
      <c r="AI5" s="109">
        <f>AH5*5</f>
        <v>5</v>
      </c>
      <c r="AJ5" s="109"/>
      <c r="AK5" s="109">
        <f aca="true" t="shared" si="13" ref="AK5:AK16">AJ5*3</f>
        <v>0</v>
      </c>
      <c r="AL5" s="109">
        <v>1</v>
      </c>
      <c r="AM5" s="109">
        <f aca="true" t="shared" si="14" ref="AM5:AM16">AL5*1</f>
        <v>1</v>
      </c>
      <c r="AN5" s="109">
        <v>1</v>
      </c>
      <c r="AO5" s="109">
        <f aca="true" t="shared" si="15" ref="AO5:AO16">AN5*5</f>
        <v>5</v>
      </c>
      <c r="AP5" s="109"/>
      <c r="AQ5" s="109">
        <f aca="true" t="shared" si="16" ref="AQ5:AQ16">AP5*5</f>
        <v>0</v>
      </c>
      <c r="AR5" s="109"/>
      <c r="AS5" s="109">
        <f aca="true" t="shared" si="17" ref="AS5:AS16">AR5*1</f>
        <v>0</v>
      </c>
      <c r="AT5" s="59"/>
      <c r="AU5" s="65">
        <f aca="true" t="shared" si="18" ref="AU5:AU16">AT5*0.5</f>
        <v>0</v>
      </c>
      <c r="AV5" s="59"/>
      <c r="AW5" s="65">
        <f aca="true" t="shared" si="19" ref="AW5:AW16">AV5*1</f>
        <v>0</v>
      </c>
      <c r="AX5" s="65">
        <f aca="true" t="shared" si="20" ref="AX5:AX16">IF(AI5+AK5+AM5+AO5+AQ5+AS5+AU5+AW5&gt;10,10,AI5+AK5+AM5+AO5+AQ5+AS5+AU5+AW5)</f>
        <v>10</v>
      </c>
      <c r="AY5" s="149">
        <f aca="true" t="shared" si="21" ref="AY5:AY16">AG5+AX5</f>
        <v>22</v>
      </c>
      <c r="AZ5" s="150">
        <f aca="true" t="shared" si="22" ref="AZ5:AZ16">S5+AB5+AY5</f>
        <v>189</v>
      </c>
    </row>
    <row r="6" spans="1:52" ht="14.25">
      <c r="A6" s="109">
        <v>2</v>
      </c>
      <c r="B6" s="105" t="s">
        <v>125</v>
      </c>
      <c r="C6" s="106">
        <v>24284</v>
      </c>
      <c r="D6" s="105" t="s">
        <v>56</v>
      </c>
      <c r="E6" s="105" t="s">
        <v>29</v>
      </c>
      <c r="F6" s="105" t="s">
        <v>123</v>
      </c>
      <c r="G6" s="109">
        <v>16</v>
      </c>
      <c r="H6" s="109">
        <f t="shared" si="0"/>
        <v>96</v>
      </c>
      <c r="I6" s="109"/>
      <c r="J6" s="109">
        <f t="shared" si="1"/>
        <v>0</v>
      </c>
      <c r="K6" s="109">
        <v>19</v>
      </c>
      <c r="L6" s="109">
        <f t="shared" si="2"/>
        <v>42</v>
      </c>
      <c r="M6" s="109"/>
      <c r="N6" s="109">
        <f t="shared" si="3"/>
        <v>0</v>
      </c>
      <c r="O6" s="109">
        <v>5</v>
      </c>
      <c r="P6" s="109">
        <f t="shared" si="4"/>
        <v>10</v>
      </c>
      <c r="Q6" s="109">
        <v>7</v>
      </c>
      <c r="R6" s="109">
        <f t="shared" si="5"/>
        <v>21</v>
      </c>
      <c r="S6" s="109">
        <f t="shared" si="6"/>
        <v>169</v>
      </c>
      <c r="T6" s="109"/>
      <c r="U6" s="109">
        <f t="shared" si="7"/>
        <v>0</v>
      </c>
      <c r="V6" s="109"/>
      <c r="W6" s="109">
        <f t="shared" si="8"/>
        <v>0</v>
      </c>
      <c r="X6" s="109"/>
      <c r="Y6" s="109">
        <f t="shared" si="9"/>
        <v>0</v>
      </c>
      <c r="Z6" s="109"/>
      <c r="AA6" s="109">
        <f t="shared" si="10"/>
        <v>0</v>
      </c>
      <c r="AB6" s="109">
        <f t="shared" si="11"/>
        <v>0</v>
      </c>
      <c r="AC6" s="109"/>
      <c r="AD6" s="109"/>
      <c r="AE6" s="109" t="s">
        <v>68</v>
      </c>
      <c r="AF6" s="109">
        <v>1</v>
      </c>
      <c r="AG6" s="109">
        <f t="shared" si="12"/>
        <v>12</v>
      </c>
      <c r="AH6" s="109"/>
      <c r="AI6" s="109">
        <f>AH6*5</f>
        <v>0</v>
      </c>
      <c r="AJ6" s="109"/>
      <c r="AK6" s="109">
        <f t="shared" si="13"/>
        <v>0</v>
      </c>
      <c r="AL6" s="109"/>
      <c r="AM6" s="109">
        <f t="shared" si="14"/>
        <v>0</v>
      </c>
      <c r="AN6" s="109">
        <v>1</v>
      </c>
      <c r="AO6" s="109">
        <f t="shared" si="15"/>
        <v>5</v>
      </c>
      <c r="AP6" s="109"/>
      <c r="AQ6" s="109">
        <f t="shared" si="16"/>
        <v>0</v>
      </c>
      <c r="AR6" s="109"/>
      <c r="AS6" s="109">
        <f t="shared" si="17"/>
        <v>0</v>
      </c>
      <c r="AT6" s="109"/>
      <c r="AU6" s="65">
        <f t="shared" si="18"/>
        <v>0</v>
      </c>
      <c r="AV6" s="109"/>
      <c r="AW6" s="65">
        <f t="shared" si="19"/>
        <v>0</v>
      </c>
      <c r="AX6" s="65">
        <f t="shared" si="20"/>
        <v>5</v>
      </c>
      <c r="AY6" s="149">
        <f t="shared" si="21"/>
        <v>17</v>
      </c>
      <c r="AZ6" s="150">
        <f t="shared" si="22"/>
        <v>186</v>
      </c>
    </row>
    <row r="7" spans="1:52" ht="14.25">
      <c r="A7" s="109">
        <v>3</v>
      </c>
      <c r="B7" s="105" t="s">
        <v>127</v>
      </c>
      <c r="C7" s="106">
        <v>22487</v>
      </c>
      <c r="D7" s="105" t="s">
        <v>56</v>
      </c>
      <c r="E7" s="105" t="s">
        <v>29</v>
      </c>
      <c r="F7" s="105" t="s">
        <v>123</v>
      </c>
      <c r="G7" s="109">
        <v>16</v>
      </c>
      <c r="H7" s="109">
        <f t="shared" si="0"/>
        <v>96</v>
      </c>
      <c r="I7" s="109"/>
      <c r="J7" s="109">
        <f t="shared" si="1"/>
        <v>0</v>
      </c>
      <c r="K7" s="109">
        <v>19</v>
      </c>
      <c r="L7" s="109">
        <f t="shared" si="2"/>
        <v>42</v>
      </c>
      <c r="M7" s="109"/>
      <c r="N7" s="109">
        <f t="shared" si="3"/>
        <v>0</v>
      </c>
      <c r="O7" s="109">
        <v>5</v>
      </c>
      <c r="P7" s="109">
        <f t="shared" si="4"/>
        <v>10</v>
      </c>
      <c r="Q7" s="109">
        <v>7</v>
      </c>
      <c r="R7" s="109">
        <f t="shared" si="5"/>
        <v>21</v>
      </c>
      <c r="S7" s="109">
        <f t="shared" si="6"/>
        <v>169</v>
      </c>
      <c r="T7" s="109"/>
      <c r="U7" s="109">
        <f t="shared" si="7"/>
        <v>0</v>
      </c>
      <c r="V7" s="109"/>
      <c r="W7" s="109">
        <f t="shared" si="8"/>
        <v>0</v>
      </c>
      <c r="X7" s="109"/>
      <c r="Y7" s="109">
        <f t="shared" si="9"/>
        <v>0</v>
      </c>
      <c r="Z7" s="109"/>
      <c r="AA7" s="109">
        <f t="shared" si="10"/>
        <v>0</v>
      </c>
      <c r="AB7" s="109">
        <f t="shared" si="11"/>
        <v>0</v>
      </c>
      <c r="AC7" s="109" t="s">
        <v>68</v>
      </c>
      <c r="AD7" s="109"/>
      <c r="AE7" s="109"/>
      <c r="AF7" s="109">
        <v>1</v>
      </c>
      <c r="AG7" s="109">
        <f t="shared" si="12"/>
        <v>12</v>
      </c>
      <c r="AH7" s="109"/>
      <c r="AI7" s="109">
        <f>AH7*5</f>
        <v>0</v>
      </c>
      <c r="AJ7" s="109"/>
      <c r="AK7" s="109">
        <f t="shared" si="13"/>
        <v>0</v>
      </c>
      <c r="AL7" s="109">
        <v>3</v>
      </c>
      <c r="AM7" s="109">
        <f t="shared" si="14"/>
        <v>3</v>
      </c>
      <c r="AN7" s="109"/>
      <c r="AO7" s="109">
        <f t="shared" si="15"/>
        <v>0</v>
      </c>
      <c r="AP7" s="109"/>
      <c r="AQ7" s="109">
        <f t="shared" si="16"/>
        <v>0</v>
      </c>
      <c r="AR7" s="109"/>
      <c r="AS7" s="109">
        <f t="shared" si="17"/>
        <v>0</v>
      </c>
      <c r="AT7" s="109"/>
      <c r="AU7" s="65">
        <f t="shared" si="18"/>
        <v>0</v>
      </c>
      <c r="AV7" s="109">
        <v>1</v>
      </c>
      <c r="AW7" s="65">
        <f t="shared" si="19"/>
        <v>1</v>
      </c>
      <c r="AX7" s="65">
        <f t="shared" si="20"/>
        <v>4</v>
      </c>
      <c r="AY7" s="149">
        <f t="shared" si="21"/>
        <v>16</v>
      </c>
      <c r="AZ7" s="150">
        <f t="shared" si="22"/>
        <v>185</v>
      </c>
    </row>
    <row r="8" spans="1:52" ht="14.25">
      <c r="A8" s="109">
        <v>4</v>
      </c>
      <c r="B8" s="105" t="s">
        <v>124</v>
      </c>
      <c r="C8" s="106">
        <v>21189</v>
      </c>
      <c r="D8" s="105" t="s">
        <v>100</v>
      </c>
      <c r="E8" s="105" t="s">
        <v>29</v>
      </c>
      <c r="F8" s="105" t="s">
        <v>123</v>
      </c>
      <c r="G8" s="109">
        <v>16</v>
      </c>
      <c r="H8" s="109">
        <f t="shared" si="0"/>
        <v>96</v>
      </c>
      <c r="I8" s="109"/>
      <c r="J8" s="109">
        <f t="shared" si="1"/>
        <v>0</v>
      </c>
      <c r="K8" s="109">
        <v>19</v>
      </c>
      <c r="L8" s="109">
        <f t="shared" si="2"/>
        <v>42</v>
      </c>
      <c r="M8" s="109"/>
      <c r="N8" s="109">
        <f t="shared" si="3"/>
        <v>0</v>
      </c>
      <c r="O8" s="109">
        <v>5</v>
      </c>
      <c r="P8" s="109">
        <f t="shared" si="4"/>
        <v>10</v>
      </c>
      <c r="Q8" s="109">
        <v>7</v>
      </c>
      <c r="R8" s="109">
        <f t="shared" si="5"/>
        <v>21</v>
      </c>
      <c r="S8" s="109">
        <f t="shared" si="6"/>
        <v>169</v>
      </c>
      <c r="T8" s="109"/>
      <c r="U8" s="109">
        <f t="shared" si="7"/>
        <v>0</v>
      </c>
      <c r="V8" s="109"/>
      <c r="W8" s="109">
        <f t="shared" si="8"/>
        <v>0</v>
      </c>
      <c r="X8" s="109"/>
      <c r="Y8" s="109">
        <f t="shared" si="9"/>
        <v>0</v>
      </c>
      <c r="Z8" s="109"/>
      <c r="AA8" s="109">
        <f t="shared" si="10"/>
        <v>0</v>
      </c>
      <c r="AB8" s="109">
        <f t="shared" si="11"/>
        <v>0</v>
      </c>
      <c r="AC8" s="109"/>
      <c r="AD8" s="109"/>
      <c r="AE8" s="109" t="s">
        <v>68</v>
      </c>
      <c r="AF8" s="109">
        <v>1</v>
      </c>
      <c r="AG8" s="109">
        <f t="shared" si="12"/>
        <v>12</v>
      </c>
      <c r="AH8" s="109"/>
      <c r="AI8" s="109">
        <v>0</v>
      </c>
      <c r="AJ8" s="109"/>
      <c r="AK8" s="109">
        <f t="shared" si="13"/>
        <v>0</v>
      </c>
      <c r="AL8" s="109">
        <v>1</v>
      </c>
      <c r="AM8" s="109">
        <f t="shared" si="14"/>
        <v>1</v>
      </c>
      <c r="AN8" s="109"/>
      <c r="AO8" s="109">
        <f t="shared" si="15"/>
        <v>0</v>
      </c>
      <c r="AP8" s="109"/>
      <c r="AQ8" s="109">
        <f t="shared" si="16"/>
        <v>0</v>
      </c>
      <c r="AR8" s="109"/>
      <c r="AS8" s="109">
        <f t="shared" si="17"/>
        <v>0</v>
      </c>
      <c r="AT8" s="109">
        <v>1</v>
      </c>
      <c r="AU8" s="65">
        <f t="shared" si="18"/>
        <v>0.5</v>
      </c>
      <c r="AV8" s="109"/>
      <c r="AW8" s="65">
        <f t="shared" si="19"/>
        <v>0</v>
      </c>
      <c r="AX8" s="65">
        <f t="shared" si="20"/>
        <v>1.5</v>
      </c>
      <c r="AY8" s="149">
        <f t="shared" si="21"/>
        <v>13.5</v>
      </c>
      <c r="AZ8" s="150">
        <f t="shared" si="22"/>
        <v>182.5</v>
      </c>
    </row>
    <row r="9" spans="1:52" ht="14.25">
      <c r="A9" s="109">
        <v>5</v>
      </c>
      <c r="B9" s="105" t="s">
        <v>126</v>
      </c>
      <c r="C9" s="106">
        <v>20496</v>
      </c>
      <c r="D9" s="105" t="s">
        <v>56</v>
      </c>
      <c r="E9" s="105" t="s">
        <v>29</v>
      </c>
      <c r="F9" s="105" t="s">
        <v>123</v>
      </c>
      <c r="G9" s="109">
        <v>14</v>
      </c>
      <c r="H9" s="109">
        <f t="shared" si="0"/>
        <v>84</v>
      </c>
      <c r="I9" s="109"/>
      <c r="J9" s="109">
        <f t="shared" si="1"/>
        <v>0</v>
      </c>
      <c r="K9" s="109">
        <v>23</v>
      </c>
      <c r="L9" s="109">
        <f t="shared" si="2"/>
        <v>50</v>
      </c>
      <c r="M9" s="109"/>
      <c r="N9" s="109">
        <f t="shared" si="3"/>
        <v>0</v>
      </c>
      <c r="O9" s="109">
        <v>5</v>
      </c>
      <c r="P9" s="109">
        <f t="shared" si="4"/>
        <v>10</v>
      </c>
      <c r="Q9" s="109">
        <v>7</v>
      </c>
      <c r="R9" s="109">
        <f t="shared" si="5"/>
        <v>21</v>
      </c>
      <c r="S9" s="109">
        <f t="shared" si="6"/>
        <v>165</v>
      </c>
      <c r="T9" s="109"/>
      <c r="U9" s="109">
        <f t="shared" si="7"/>
        <v>0</v>
      </c>
      <c r="V9" s="109"/>
      <c r="W9" s="109">
        <f t="shared" si="8"/>
        <v>0</v>
      </c>
      <c r="X9" s="109"/>
      <c r="Y9" s="109">
        <f t="shared" si="9"/>
        <v>0</v>
      </c>
      <c r="Z9" s="109"/>
      <c r="AA9" s="109">
        <f t="shared" si="10"/>
        <v>0</v>
      </c>
      <c r="AB9" s="109">
        <f t="shared" si="11"/>
        <v>0</v>
      </c>
      <c r="AC9" s="109"/>
      <c r="AD9" s="109"/>
      <c r="AE9" s="109"/>
      <c r="AF9" s="109">
        <v>1</v>
      </c>
      <c r="AG9" s="109">
        <f t="shared" si="12"/>
        <v>12</v>
      </c>
      <c r="AH9" s="109"/>
      <c r="AI9" s="109">
        <f aca="true" t="shared" si="23" ref="AI9:AI16">AH9*5</f>
        <v>0</v>
      </c>
      <c r="AJ9" s="109"/>
      <c r="AK9" s="109">
        <f t="shared" si="13"/>
        <v>0</v>
      </c>
      <c r="AL9" s="109"/>
      <c r="AM9" s="109">
        <f t="shared" si="14"/>
        <v>0</v>
      </c>
      <c r="AN9" s="109"/>
      <c r="AO9" s="109">
        <f t="shared" si="15"/>
        <v>0</v>
      </c>
      <c r="AP9" s="109"/>
      <c r="AQ9" s="109">
        <f t="shared" si="16"/>
        <v>0</v>
      </c>
      <c r="AR9" s="109"/>
      <c r="AS9" s="109">
        <f t="shared" si="17"/>
        <v>0</v>
      </c>
      <c r="AT9" s="109"/>
      <c r="AU9" s="65">
        <f t="shared" si="18"/>
        <v>0</v>
      </c>
      <c r="AV9" s="109"/>
      <c r="AW9" s="65">
        <f t="shared" si="19"/>
        <v>0</v>
      </c>
      <c r="AX9" s="65">
        <f t="shared" si="20"/>
        <v>0</v>
      </c>
      <c r="AY9" s="149">
        <f t="shared" si="21"/>
        <v>12</v>
      </c>
      <c r="AZ9" s="150">
        <f t="shared" si="22"/>
        <v>177</v>
      </c>
    </row>
    <row r="10" spans="1:52" ht="14.25">
      <c r="A10" s="109">
        <v>6</v>
      </c>
      <c r="B10" s="105" t="s">
        <v>147</v>
      </c>
      <c r="C10" s="106">
        <v>23727</v>
      </c>
      <c r="D10" s="105" t="s">
        <v>56</v>
      </c>
      <c r="E10" s="105" t="s">
        <v>29</v>
      </c>
      <c r="F10" s="105" t="s">
        <v>123</v>
      </c>
      <c r="G10" s="109">
        <v>16</v>
      </c>
      <c r="H10" s="109">
        <f t="shared" si="0"/>
        <v>96</v>
      </c>
      <c r="I10" s="109"/>
      <c r="J10" s="109">
        <f t="shared" si="1"/>
        <v>0</v>
      </c>
      <c r="K10" s="109">
        <v>13</v>
      </c>
      <c r="L10" s="109">
        <f t="shared" si="2"/>
        <v>30</v>
      </c>
      <c r="M10" s="109"/>
      <c r="N10" s="109">
        <f t="shared" si="3"/>
        <v>0</v>
      </c>
      <c r="O10" s="109">
        <v>5</v>
      </c>
      <c r="P10" s="109">
        <f t="shared" si="4"/>
        <v>10</v>
      </c>
      <c r="Q10" s="109">
        <v>7</v>
      </c>
      <c r="R10" s="109">
        <f t="shared" si="5"/>
        <v>21</v>
      </c>
      <c r="S10" s="109">
        <f t="shared" si="6"/>
        <v>157</v>
      </c>
      <c r="T10" s="109"/>
      <c r="U10" s="109">
        <f t="shared" si="7"/>
        <v>0</v>
      </c>
      <c r="V10" s="109"/>
      <c r="W10" s="109">
        <f t="shared" si="8"/>
        <v>0</v>
      </c>
      <c r="X10" s="109"/>
      <c r="Y10" s="109">
        <f t="shared" si="9"/>
        <v>0</v>
      </c>
      <c r="Z10" s="109"/>
      <c r="AA10" s="109">
        <f t="shared" si="10"/>
        <v>0</v>
      </c>
      <c r="AB10" s="109">
        <f t="shared" si="11"/>
        <v>0</v>
      </c>
      <c r="AC10" s="109"/>
      <c r="AD10" s="109"/>
      <c r="AE10" s="109"/>
      <c r="AF10" s="109">
        <v>1</v>
      </c>
      <c r="AG10" s="109">
        <f t="shared" si="12"/>
        <v>12</v>
      </c>
      <c r="AH10" s="109">
        <v>1</v>
      </c>
      <c r="AI10" s="109">
        <f t="shared" si="23"/>
        <v>5</v>
      </c>
      <c r="AJ10" s="109"/>
      <c r="AK10" s="109">
        <f t="shared" si="13"/>
        <v>0</v>
      </c>
      <c r="AL10" s="109">
        <v>2</v>
      </c>
      <c r="AM10" s="109">
        <f t="shared" si="14"/>
        <v>2</v>
      </c>
      <c r="AN10" s="109"/>
      <c r="AO10" s="109">
        <f t="shared" si="15"/>
        <v>0</v>
      </c>
      <c r="AP10" s="109"/>
      <c r="AQ10" s="109">
        <f t="shared" si="16"/>
        <v>0</v>
      </c>
      <c r="AR10" s="109"/>
      <c r="AS10" s="109">
        <f t="shared" si="17"/>
        <v>0</v>
      </c>
      <c r="AT10" s="109"/>
      <c r="AU10" s="65">
        <f t="shared" si="18"/>
        <v>0</v>
      </c>
      <c r="AV10" s="109"/>
      <c r="AW10" s="65">
        <f t="shared" si="19"/>
        <v>0</v>
      </c>
      <c r="AX10" s="65">
        <f t="shared" si="20"/>
        <v>7</v>
      </c>
      <c r="AY10" s="149">
        <f t="shared" si="21"/>
        <v>19</v>
      </c>
      <c r="AZ10" s="150">
        <f t="shared" si="22"/>
        <v>176</v>
      </c>
    </row>
    <row r="11" spans="1:52" ht="14.25">
      <c r="A11" s="109">
        <v>7</v>
      </c>
      <c r="B11" s="105" t="s">
        <v>200</v>
      </c>
      <c r="C11" s="106">
        <v>21550</v>
      </c>
      <c r="D11" s="105" t="s">
        <v>56</v>
      </c>
      <c r="E11" s="105" t="s">
        <v>29</v>
      </c>
      <c r="F11" s="105" t="s">
        <v>123</v>
      </c>
      <c r="G11" s="109">
        <v>14</v>
      </c>
      <c r="H11" s="109">
        <f t="shared" si="0"/>
        <v>84</v>
      </c>
      <c r="I11" s="109"/>
      <c r="J11" s="109">
        <f t="shared" si="1"/>
        <v>0</v>
      </c>
      <c r="K11" s="109">
        <v>18</v>
      </c>
      <c r="L11" s="109">
        <f t="shared" si="2"/>
        <v>40</v>
      </c>
      <c r="M11" s="109"/>
      <c r="N11" s="109">
        <f t="shared" si="3"/>
        <v>0</v>
      </c>
      <c r="O11" s="109">
        <v>5</v>
      </c>
      <c r="P11" s="109">
        <f t="shared" si="4"/>
        <v>10</v>
      </c>
      <c r="Q11" s="109">
        <v>7</v>
      </c>
      <c r="R11" s="109">
        <f t="shared" si="5"/>
        <v>21</v>
      </c>
      <c r="S11" s="109">
        <f t="shared" si="6"/>
        <v>155</v>
      </c>
      <c r="T11" s="109"/>
      <c r="U11" s="109">
        <f t="shared" si="7"/>
        <v>0</v>
      </c>
      <c r="V11" s="109"/>
      <c r="W11" s="109">
        <f t="shared" si="8"/>
        <v>0</v>
      </c>
      <c r="X11" s="109"/>
      <c r="Y11" s="109">
        <f t="shared" si="9"/>
        <v>0</v>
      </c>
      <c r="Z11" s="109"/>
      <c r="AA11" s="109">
        <f t="shared" si="10"/>
        <v>0</v>
      </c>
      <c r="AB11" s="109">
        <f t="shared" si="11"/>
        <v>0</v>
      </c>
      <c r="AC11" s="109"/>
      <c r="AD11" s="109"/>
      <c r="AE11" s="109"/>
      <c r="AF11" s="109">
        <v>1</v>
      </c>
      <c r="AG11" s="109">
        <f t="shared" si="12"/>
        <v>12</v>
      </c>
      <c r="AH11" s="109"/>
      <c r="AI11" s="109">
        <f t="shared" si="23"/>
        <v>0</v>
      </c>
      <c r="AJ11" s="109"/>
      <c r="AK11" s="109">
        <f t="shared" si="13"/>
        <v>0</v>
      </c>
      <c r="AL11" s="109">
        <v>1</v>
      </c>
      <c r="AM11" s="109">
        <f t="shared" si="14"/>
        <v>1</v>
      </c>
      <c r="AN11" s="109">
        <v>1</v>
      </c>
      <c r="AO11" s="109">
        <f t="shared" si="15"/>
        <v>5</v>
      </c>
      <c r="AP11" s="109"/>
      <c r="AQ11" s="109">
        <f t="shared" si="16"/>
        <v>0</v>
      </c>
      <c r="AR11" s="109"/>
      <c r="AS11" s="109">
        <f t="shared" si="17"/>
        <v>0</v>
      </c>
      <c r="AT11" s="109"/>
      <c r="AU11" s="65">
        <f t="shared" si="18"/>
        <v>0</v>
      </c>
      <c r="AV11" s="109"/>
      <c r="AW11" s="65">
        <f t="shared" si="19"/>
        <v>0</v>
      </c>
      <c r="AX11" s="65">
        <f t="shared" si="20"/>
        <v>6</v>
      </c>
      <c r="AY11" s="149">
        <f t="shared" si="21"/>
        <v>18</v>
      </c>
      <c r="AZ11" s="150">
        <f t="shared" si="22"/>
        <v>173</v>
      </c>
    </row>
    <row r="12" spans="1:52" ht="14.25">
      <c r="A12" s="109">
        <v>8</v>
      </c>
      <c r="B12" s="105" t="s">
        <v>128</v>
      </c>
      <c r="C12" s="106">
        <v>22184</v>
      </c>
      <c r="D12" s="105" t="s">
        <v>56</v>
      </c>
      <c r="E12" s="105" t="s">
        <v>29</v>
      </c>
      <c r="F12" s="105" t="s">
        <v>123</v>
      </c>
      <c r="G12" s="109">
        <v>14</v>
      </c>
      <c r="H12" s="109">
        <f t="shared" si="0"/>
        <v>84</v>
      </c>
      <c r="I12" s="109"/>
      <c r="J12" s="109">
        <f t="shared" si="1"/>
        <v>0</v>
      </c>
      <c r="K12" s="109">
        <v>19</v>
      </c>
      <c r="L12" s="109">
        <f t="shared" si="2"/>
        <v>42</v>
      </c>
      <c r="M12" s="109"/>
      <c r="N12" s="109">
        <f t="shared" si="3"/>
        <v>0</v>
      </c>
      <c r="O12" s="109">
        <v>5</v>
      </c>
      <c r="P12" s="109">
        <f t="shared" si="4"/>
        <v>10</v>
      </c>
      <c r="Q12" s="109">
        <v>7</v>
      </c>
      <c r="R12" s="109">
        <f t="shared" si="5"/>
        <v>21</v>
      </c>
      <c r="S12" s="109">
        <f t="shared" si="6"/>
        <v>157</v>
      </c>
      <c r="T12" s="109"/>
      <c r="U12" s="109">
        <f t="shared" si="7"/>
        <v>0</v>
      </c>
      <c r="V12" s="109"/>
      <c r="W12" s="109">
        <f t="shared" si="8"/>
        <v>0</v>
      </c>
      <c r="X12" s="109"/>
      <c r="Y12" s="109">
        <f t="shared" si="9"/>
        <v>0</v>
      </c>
      <c r="Z12" s="109"/>
      <c r="AA12" s="109">
        <f t="shared" si="10"/>
        <v>0</v>
      </c>
      <c r="AB12" s="109">
        <f t="shared" si="11"/>
        <v>0</v>
      </c>
      <c r="AC12" s="109"/>
      <c r="AD12" s="109"/>
      <c r="AE12" s="109"/>
      <c r="AF12" s="109">
        <v>1</v>
      </c>
      <c r="AG12" s="109">
        <f t="shared" si="12"/>
        <v>12</v>
      </c>
      <c r="AH12" s="109"/>
      <c r="AI12" s="109">
        <f t="shared" si="23"/>
        <v>0</v>
      </c>
      <c r="AJ12" s="109"/>
      <c r="AK12" s="109">
        <f t="shared" si="13"/>
        <v>0</v>
      </c>
      <c r="AL12" s="109">
        <v>4</v>
      </c>
      <c r="AM12" s="109">
        <f t="shared" si="14"/>
        <v>4</v>
      </c>
      <c r="AN12" s="109"/>
      <c r="AO12" s="109">
        <f t="shared" si="15"/>
        <v>0</v>
      </c>
      <c r="AP12" s="109"/>
      <c r="AQ12" s="109">
        <f t="shared" si="16"/>
        <v>0</v>
      </c>
      <c r="AR12" s="109"/>
      <c r="AS12" s="109">
        <f t="shared" si="17"/>
        <v>0</v>
      </c>
      <c r="AT12" s="109"/>
      <c r="AU12" s="65">
        <f t="shared" si="18"/>
        <v>0</v>
      </c>
      <c r="AV12" s="109"/>
      <c r="AW12" s="65">
        <f t="shared" si="19"/>
        <v>0</v>
      </c>
      <c r="AX12" s="65">
        <f t="shared" si="20"/>
        <v>4</v>
      </c>
      <c r="AY12" s="149">
        <f t="shared" si="21"/>
        <v>16</v>
      </c>
      <c r="AZ12" s="150">
        <f t="shared" si="22"/>
        <v>173</v>
      </c>
    </row>
    <row r="13" spans="1:52" ht="14.25">
      <c r="A13" s="109">
        <v>9</v>
      </c>
      <c r="B13" s="105" t="s">
        <v>129</v>
      </c>
      <c r="C13" s="106">
        <v>23600</v>
      </c>
      <c r="D13" s="105" t="s">
        <v>56</v>
      </c>
      <c r="E13" s="105" t="s">
        <v>29</v>
      </c>
      <c r="F13" s="105" t="s">
        <v>123</v>
      </c>
      <c r="G13" s="109">
        <v>16</v>
      </c>
      <c r="H13" s="109">
        <f t="shared" si="0"/>
        <v>96</v>
      </c>
      <c r="I13" s="109"/>
      <c r="J13" s="109">
        <f t="shared" si="1"/>
        <v>0</v>
      </c>
      <c r="K13" s="109">
        <v>18</v>
      </c>
      <c r="L13" s="109">
        <f t="shared" si="2"/>
        <v>40</v>
      </c>
      <c r="M13" s="109"/>
      <c r="N13" s="109">
        <f t="shared" si="3"/>
        <v>0</v>
      </c>
      <c r="O13" s="109">
        <v>2</v>
      </c>
      <c r="P13" s="109">
        <f t="shared" si="4"/>
        <v>4</v>
      </c>
      <c r="Q13" s="109">
        <v>7</v>
      </c>
      <c r="R13" s="109">
        <f t="shared" si="5"/>
        <v>21</v>
      </c>
      <c r="S13" s="109">
        <f t="shared" si="6"/>
        <v>161</v>
      </c>
      <c r="T13" s="109"/>
      <c r="U13" s="109">
        <f t="shared" si="7"/>
        <v>0</v>
      </c>
      <c r="V13" s="109"/>
      <c r="W13" s="109">
        <f t="shared" si="8"/>
        <v>0</v>
      </c>
      <c r="X13" s="109"/>
      <c r="Y13" s="109">
        <f t="shared" si="9"/>
        <v>0</v>
      </c>
      <c r="Z13" s="109"/>
      <c r="AA13" s="109">
        <f t="shared" si="10"/>
        <v>0</v>
      </c>
      <c r="AB13" s="109">
        <f t="shared" si="11"/>
        <v>0</v>
      </c>
      <c r="AC13" s="109"/>
      <c r="AD13" s="109"/>
      <c r="AE13" s="109"/>
      <c r="AF13" s="109">
        <v>1</v>
      </c>
      <c r="AG13" s="109">
        <f t="shared" si="12"/>
        <v>12</v>
      </c>
      <c r="AH13" s="109"/>
      <c r="AI13" s="109">
        <f t="shared" si="23"/>
        <v>0</v>
      </c>
      <c r="AJ13" s="109"/>
      <c r="AK13" s="109">
        <f t="shared" si="13"/>
        <v>0</v>
      </c>
      <c r="AL13" s="109"/>
      <c r="AM13" s="109">
        <f t="shared" si="14"/>
        <v>0</v>
      </c>
      <c r="AN13" s="109"/>
      <c r="AO13" s="109">
        <f t="shared" si="15"/>
        <v>0</v>
      </c>
      <c r="AP13" s="109"/>
      <c r="AQ13" s="109">
        <f t="shared" si="16"/>
        <v>0</v>
      </c>
      <c r="AR13" s="109"/>
      <c r="AS13" s="109">
        <f t="shared" si="17"/>
        <v>0</v>
      </c>
      <c r="AT13" s="109"/>
      <c r="AU13" s="65">
        <f t="shared" si="18"/>
        <v>0</v>
      </c>
      <c r="AV13" s="109"/>
      <c r="AW13" s="65">
        <f t="shared" si="19"/>
        <v>0</v>
      </c>
      <c r="AX13" s="65">
        <f t="shared" si="20"/>
        <v>0</v>
      </c>
      <c r="AY13" s="149">
        <f t="shared" si="21"/>
        <v>12</v>
      </c>
      <c r="AZ13" s="150">
        <f t="shared" si="22"/>
        <v>173</v>
      </c>
    </row>
    <row r="14" spans="1:52" ht="14.25">
      <c r="A14" s="109">
        <v>10</v>
      </c>
      <c r="B14" s="105" t="s">
        <v>297</v>
      </c>
      <c r="C14" s="106">
        <v>22890</v>
      </c>
      <c r="D14" s="105" t="s">
        <v>56</v>
      </c>
      <c r="E14" s="105" t="s">
        <v>29</v>
      </c>
      <c r="F14" s="105" t="s">
        <v>123</v>
      </c>
      <c r="G14" s="109">
        <v>0</v>
      </c>
      <c r="H14" s="109">
        <f t="shared" si="0"/>
        <v>0</v>
      </c>
      <c r="I14" s="109"/>
      <c r="J14" s="109">
        <f t="shared" si="1"/>
        <v>0</v>
      </c>
      <c r="K14" s="109">
        <v>31</v>
      </c>
      <c r="L14" s="109">
        <f t="shared" si="2"/>
        <v>66</v>
      </c>
      <c r="M14" s="109"/>
      <c r="N14" s="109">
        <f t="shared" si="3"/>
        <v>0</v>
      </c>
      <c r="O14" s="109">
        <v>0</v>
      </c>
      <c r="P14" s="109">
        <f t="shared" si="4"/>
        <v>0</v>
      </c>
      <c r="Q14" s="109">
        <v>0</v>
      </c>
      <c r="R14" s="109">
        <f t="shared" si="5"/>
        <v>0</v>
      </c>
      <c r="S14" s="109">
        <f t="shared" si="6"/>
        <v>66</v>
      </c>
      <c r="T14" s="109"/>
      <c r="U14" s="109">
        <f t="shared" si="7"/>
        <v>0</v>
      </c>
      <c r="V14" s="109"/>
      <c r="W14" s="109">
        <f t="shared" si="8"/>
        <v>0</v>
      </c>
      <c r="X14" s="109"/>
      <c r="Y14" s="109">
        <f t="shared" si="9"/>
        <v>0</v>
      </c>
      <c r="Z14" s="109"/>
      <c r="AA14" s="109">
        <f t="shared" si="10"/>
        <v>0</v>
      </c>
      <c r="AB14" s="109">
        <f t="shared" si="11"/>
        <v>0</v>
      </c>
      <c r="AC14" s="109"/>
      <c r="AD14" s="109"/>
      <c r="AE14" s="109" t="s">
        <v>68</v>
      </c>
      <c r="AF14" s="109">
        <v>1</v>
      </c>
      <c r="AG14" s="109">
        <f t="shared" si="12"/>
        <v>12</v>
      </c>
      <c r="AH14" s="109"/>
      <c r="AI14" s="109">
        <f t="shared" si="23"/>
        <v>0</v>
      </c>
      <c r="AJ14" s="109"/>
      <c r="AK14" s="109">
        <f t="shared" si="13"/>
        <v>0</v>
      </c>
      <c r="AL14" s="109">
        <v>0</v>
      </c>
      <c r="AM14" s="109">
        <f t="shared" si="14"/>
        <v>0</v>
      </c>
      <c r="AN14" s="109">
        <v>1</v>
      </c>
      <c r="AO14" s="109">
        <f t="shared" si="15"/>
        <v>5</v>
      </c>
      <c r="AP14" s="109"/>
      <c r="AQ14" s="109">
        <f t="shared" si="16"/>
        <v>0</v>
      </c>
      <c r="AR14" s="109"/>
      <c r="AS14" s="109">
        <f t="shared" si="17"/>
        <v>0</v>
      </c>
      <c r="AT14" s="109"/>
      <c r="AU14" s="65">
        <f t="shared" si="18"/>
        <v>0</v>
      </c>
      <c r="AV14" s="109"/>
      <c r="AW14" s="65">
        <f t="shared" si="19"/>
        <v>0</v>
      </c>
      <c r="AX14" s="65">
        <f t="shared" si="20"/>
        <v>5</v>
      </c>
      <c r="AY14" s="149">
        <f t="shared" si="21"/>
        <v>17</v>
      </c>
      <c r="AZ14" s="150">
        <f t="shared" si="22"/>
        <v>83</v>
      </c>
    </row>
    <row r="15" spans="1:52" ht="14.25">
      <c r="A15" s="109">
        <v>11</v>
      </c>
      <c r="B15" s="105" t="s">
        <v>298</v>
      </c>
      <c r="C15" s="106">
        <v>23399</v>
      </c>
      <c r="D15" s="105" t="s">
        <v>56</v>
      </c>
      <c r="E15" s="105" t="s">
        <v>29</v>
      </c>
      <c r="F15" s="105" t="s">
        <v>123</v>
      </c>
      <c r="G15" s="109">
        <v>0</v>
      </c>
      <c r="H15" s="109">
        <f t="shared" si="0"/>
        <v>0</v>
      </c>
      <c r="I15" s="109"/>
      <c r="J15" s="109">
        <f t="shared" si="1"/>
        <v>0</v>
      </c>
      <c r="K15" s="109">
        <v>25</v>
      </c>
      <c r="L15" s="109">
        <f t="shared" si="2"/>
        <v>54</v>
      </c>
      <c r="M15" s="109"/>
      <c r="N15" s="109">
        <f t="shared" si="3"/>
        <v>0</v>
      </c>
      <c r="O15" s="109">
        <v>0</v>
      </c>
      <c r="P15" s="109">
        <f t="shared" si="4"/>
        <v>0</v>
      </c>
      <c r="Q15" s="109">
        <v>0</v>
      </c>
      <c r="R15" s="109">
        <f t="shared" si="5"/>
        <v>0</v>
      </c>
      <c r="S15" s="109">
        <f t="shared" si="6"/>
        <v>54</v>
      </c>
      <c r="T15" s="109"/>
      <c r="U15" s="109">
        <f t="shared" si="7"/>
        <v>0</v>
      </c>
      <c r="V15" s="109"/>
      <c r="W15" s="109">
        <f t="shared" si="8"/>
        <v>0</v>
      </c>
      <c r="X15" s="109"/>
      <c r="Y15" s="109">
        <f t="shared" si="9"/>
        <v>0</v>
      </c>
      <c r="Z15" s="109"/>
      <c r="AA15" s="109">
        <f t="shared" si="10"/>
        <v>0</v>
      </c>
      <c r="AB15" s="109">
        <f t="shared" si="11"/>
        <v>0</v>
      </c>
      <c r="AC15" s="109"/>
      <c r="AD15" s="109"/>
      <c r="AE15" s="109"/>
      <c r="AF15" s="109">
        <v>1</v>
      </c>
      <c r="AG15" s="109">
        <f t="shared" si="12"/>
        <v>12</v>
      </c>
      <c r="AH15" s="109"/>
      <c r="AI15" s="109">
        <f t="shared" si="23"/>
        <v>0</v>
      </c>
      <c r="AJ15" s="109"/>
      <c r="AK15" s="109">
        <f t="shared" si="13"/>
        <v>0</v>
      </c>
      <c r="AL15" s="109">
        <v>0</v>
      </c>
      <c r="AM15" s="109">
        <f t="shared" si="14"/>
        <v>0</v>
      </c>
      <c r="AN15" s="109"/>
      <c r="AO15" s="109">
        <f t="shared" si="15"/>
        <v>0</v>
      </c>
      <c r="AP15" s="109"/>
      <c r="AQ15" s="109">
        <f t="shared" si="16"/>
        <v>0</v>
      </c>
      <c r="AR15" s="109"/>
      <c r="AS15" s="109">
        <f t="shared" si="17"/>
        <v>0</v>
      </c>
      <c r="AT15" s="109"/>
      <c r="AU15" s="65">
        <f t="shared" si="18"/>
        <v>0</v>
      </c>
      <c r="AV15" s="109"/>
      <c r="AW15" s="65">
        <f t="shared" si="19"/>
        <v>0</v>
      </c>
      <c r="AX15" s="65">
        <f t="shared" si="20"/>
        <v>0</v>
      </c>
      <c r="AY15" s="149">
        <f t="shared" si="21"/>
        <v>12</v>
      </c>
      <c r="AZ15" s="150">
        <f t="shared" si="22"/>
        <v>66</v>
      </c>
    </row>
    <row r="16" spans="1:52" ht="14.25">
      <c r="A16" s="109">
        <v>12</v>
      </c>
      <c r="B16" s="105" t="s">
        <v>260</v>
      </c>
      <c r="C16" s="106">
        <v>22768</v>
      </c>
      <c r="D16" s="105" t="s">
        <v>56</v>
      </c>
      <c r="E16" s="105" t="s">
        <v>29</v>
      </c>
      <c r="F16" s="105" t="s">
        <v>123</v>
      </c>
      <c r="G16" s="109">
        <v>0</v>
      </c>
      <c r="H16" s="109">
        <f t="shared" si="0"/>
        <v>0</v>
      </c>
      <c r="I16" s="109"/>
      <c r="J16" s="109">
        <f t="shared" si="1"/>
        <v>0</v>
      </c>
      <c r="K16" s="109">
        <v>0</v>
      </c>
      <c r="L16" s="109">
        <f t="shared" si="2"/>
        <v>0</v>
      </c>
      <c r="M16" s="109"/>
      <c r="N16" s="109">
        <f t="shared" si="3"/>
        <v>0</v>
      </c>
      <c r="O16" s="109">
        <v>0</v>
      </c>
      <c r="P16" s="109">
        <f t="shared" si="4"/>
        <v>0</v>
      </c>
      <c r="Q16" s="109">
        <v>0</v>
      </c>
      <c r="R16" s="109">
        <f t="shared" si="5"/>
        <v>0</v>
      </c>
      <c r="S16" s="109">
        <f t="shared" si="6"/>
        <v>0</v>
      </c>
      <c r="T16" s="109"/>
      <c r="U16" s="109">
        <f t="shared" si="7"/>
        <v>0</v>
      </c>
      <c r="V16" s="109"/>
      <c r="W16" s="109">
        <f t="shared" si="8"/>
        <v>0</v>
      </c>
      <c r="X16" s="109"/>
      <c r="Y16" s="109">
        <f t="shared" si="9"/>
        <v>0</v>
      </c>
      <c r="Z16" s="109"/>
      <c r="AA16" s="109">
        <f t="shared" si="10"/>
        <v>0</v>
      </c>
      <c r="AB16" s="109">
        <f t="shared" si="11"/>
        <v>0</v>
      </c>
      <c r="AC16" s="109"/>
      <c r="AD16" s="109"/>
      <c r="AE16" s="109"/>
      <c r="AF16" s="109">
        <v>1</v>
      </c>
      <c r="AG16" s="109">
        <f t="shared" si="12"/>
        <v>12</v>
      </c>
      <c r="AH16" s="109"/>
      <c r="AI16" s="109">
        <f t="shared" si="23"/>
        <v>0</v>
      </c>
      <c r="AJ16" s="109"/>
      <c r="AK16" s="109">
        <f t="shared" si="13"/>
        <v>0</v>
      </c>
      <c r="AL16" s="109">
        <v>0</v>
      </c>
      <c r="AM16" s="109">
        <f t="shared" si="14"/>
        <v>0</v>
      </c>
      <c r="AN16" s="109"/>
      <c r="AO16" s="109">
        <f t="shared" si="15"/>
        <v>0</v>
      </c>
      <c r="AP16" s="109"/>
      <c r="AQ16" s="109">
        <f t="shared" si="16"/>
        <v>0</v>
      </c>
      <c r="AR16" s="109"/>
      <c r="AS16" s="109">
        <f t="shared" si="17"/>
        <v>0</v>
      </c>
      <c r="AT16" s="109"/>
      <c r="AU16" s="65">
        <f t="shared" si="18"/>
        <v>0</v>
      </c>
      <c r="AV16" s="109"/>
      <c r="AW16" s="65">
        <f t="shared" si="19"/>
        <v>0</v>
      </c>
      <c r="AX16" s="65">
        <f t="shared" si="20"/>
        <v>0</v>
      </c>
      <c r="AY16" s="149">
        <f t="shared" si="21"/>
        <v>12</v>
      </c>
      <c r="AZ16" s="150">
        <f t="shared" si="22"/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3:D3"/>
    <mergeCell ref="G3:S3"/>
    <mergeCell ref="T3:AB3"/>
    <mergeCell ref="AC3:AE3"/>
    <mergeCell ref="AF3:AY3"/>
    <mergeCell ref="AZ3:AZ4"/>
    <mergeCell ref="C4:D4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zoomScale="85" zoomScaleNormal="85" zoomScalePageLayoutView="0" workbookViewId="0" topLeftCell="A4">
      <selection activeCell="A15" sqref="A15:IV15"/>
    </sheetView>
  </sheetViews>
  <sheetFormatPr defaultColWidth="9.140625" defaultRowHeight="15"/>
  <cols>
    <col min="1" max="1" width="4.7109375" style="7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4" customWidth="1"/>
    <col min="8" max="19" width="5.57421875" style="4" customWidth="1"/>
    <col min="20" max="20" width="5.003906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32" width="5.28125" style="4" customWidth="1"/>
    <col min="33" max="51" width="5.00390625" style="4" customWidth="1"/>
    <col min="52" max="52" width="7.28125" style="4" customWidth="1"/>
    <col min="53" max="16384" width="9.140625" style="1" customWidth="1"/>
  </cols>
  <sheetData>
    <row r="1" spans="1:52" ht="23.25" customHeight="1" thickBot="1">
      <c r="A1" s="198" t="s">
        <v>216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200"/>
    </row>
    <row r="2" spans="1:52" ht="37.5" customHeight="1" thickBot="1">
      <c r="A2" s="210" t="s">
        <v>190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2"/>
    </row>
    <row r="3" spans="1:52" ht="27.75" customHeight="1">
      <c r="A3" s="205" t="s">
        <v>224</v>
      </c>
      <c r="B3" s="206"/>
      <c r="C3" s="206"/>
      <c r="D3" s="207"/>
      <c r="E3" s="203"/>
      <c r="F3" s="14"/>
      <c r="G3" s="192" t="s">
        <v>6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201"/>
      <c r="T3" s="185" t="s">
        <v>11</v>
      </c>
      <c r="U3" s="186"/>
      <c r="V3" s="186"/>
      <c r="W3" s="186"/>
      <c r="X3" s="186"/>
      <c r="Y3" s="186"/>
      <c r="Z3" s="186"/>
      <c r="AA3" s="186"/>
      <c r="AB3" s="201"/>
      <c r="AC3" s="202" t="s">
        <v>12</v>
      </c>
      <c r="AD3" s="195"/>
      <c r="AE3" s="197"/>
      <c r="AF3" s="202" t="s">
        <v>23</v>
      </c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7"/>
      <c r="AZ3" s="188" t="s">
        <v>24</v>
      </c>
    </row>
    <row r="4" spans="1:52" ht="121.5" customHeight="1">
      <c r="A4" s="13" t="s">
        <v>194</v>
      </c>
      <c r="B4" s="9" t="s">
        <v>0</v>
      </c>
      <c r="C4" s="208" t="s">
        <v>1</v>
      </c>
      <c r="D4" s="209"/>
      <c r="E4" s="204"/>
      <c r="F4" s="2"/>
      <c r="G4" s="23" t="s">
        <v>2</v>
      </c>
      <c r="H4" s="24" t="s">
        <v>3</v>
      </c>
      <c r="I4" s="22" t="s">
        <v>221</v>
      </c>
      <c r="J4" s="24" t="s">
        <v>3</v>
      </c>
      <c r="K4" s="24" t="s">
        <v>4</v>
      </c>
      <c r="L4" s="24" t="s">
        <v>3</v>
      </c>
      <c r="M4" s="22" t="s">
        <v>222</v>
      </c>
      <c r="N4" s="24" t="s">
        <v>3</v>
      </c>
      <c r="O4" s="22" t="s">
        <v>229</v>
      </c>
      <c r="P4" s="18" t="s">
        <v>3</v>
      </c>
      <c r="Q4" s="18" t="s">
        <v>230</v>
      </c>
      <c r="R4" s="18" t="s">
        <v>3</v>
      </c>
      <c r="S4" s="25" t="s">
        <v>5</v>
      </c>
      <c r="T4" s="26" t="s">
        <v>31</v>
      </c>
      <c r="U4" s="24" t="s">
        <v>3</v>
      </c>
      <c r="V4" s="27" t="s">
        <v>7</v>
      </c>
      <c r="W4" s="24" t="s">
        <v>3</v>
      </c>
      <c r="X4" s="27" t="s">
        <v>13</v>
      </c>
      <c r="Y4" s="24" t="s">
        <v>3</v>
      </c>
      <c r="Z4" s="28" t="s">
        <v>223</v>
      </c>
      <c r="AA4" s="24" t="s">
        <v>3</v>
      </c>
      <c r="AB4" s="25" t="s">
        <v>5</v>
      </c>
      <c r="AC4" s="29" t="s">
        <v>8</v>
      </c>
      <c r="AD4" s="24" t="s">
        <v>9</v>
      </c>
      <c r="AE4" s="30" t="s">
        <v>10</v>
      </c>
      <c r="AF4" s="31" t="s">
        <v>15</v>
      </c>
      <c r="AG4" s="32" t="s">
        <v>3</v>
      </c>
      <c r="AH4" s="31" t="s">
        <v>16</v>
      </c>
      <c r="AI4" s="32" t="s">
        <v>3</v>
      </c>
      <c r="AJ4" s="31" t="s">
        <v>17</v>
      </c>
      <c r="AK4" s="32" t="s">
        <v>3</v>
      </c>
      <c r="AL4" s="31" t="s">
        <v>18</v>
      </c>
      <c r="AM4" s="32" t="s">
        <v>3</v>
      </c>
      <c r="AN4" s="31" t="s">
        <v>19</v>
      </c>
      <c r="AO4" s="32" t="s">
        <v>3</v>
      </c>
      <c r="AP4" s="31" t="s">
        <v>20</v>
      </c>
      <c r="AQ4" s="32" t="s">
        <v>3</v>
      </c>
      <c r="AR4" s="31" t="s">
        <v>21</v>
      </c>
      <c r="AS4" s="24" t="s">
        <v>3</v>
      </c>
      <c r="AT4" s="24" t="s">
        <v>231</v>
      </c>
      <c r="AU4" s="24" t="s">
        <v>3</v>
      </c>
      <c r="AV4" s="51" t="s">
        <v>232</v>
      </c>
      <c r="AW4" s="51" t="s">
        <v>3</v>
      </c>
      <c r="AX4" s="33" t="s">
        <v>25</v>
      </c>
      <c r="AY4" s="25" t="s">
        <v>22</v>
      </c>
      <c r="AZ4" s="189"/>
    </row>
    <row r="5" spans="1:52" s="77" customFormat="1" ht="13.5">
      <c r="A5" s="175">
        <v>1</v>
      </c>
      <c r="B5" s="69" t="s">
        <v>44</v>
      </c>
      <c r="C5" s="70">
        <v>21389</v>
      </c>
      <c r="D5" s="71" t="s">
        <v>35</v>
      </c>
      <c r="E5" s="72" t="s">
        <v>29</v>
      </c>
      <c r="F5" s="69" t="s">
        <v>35</v>
      </c>
      <c r="G5" s="73">
        <v>16</v>
      </c>
      <c r="H5" s="64">
        <f aca="true" t="shared" si="0" ref="H5:H30">G5*6</f>
        <v>96</v>
      </c>
      <c r="I5" s="64"/>
      <c r="J5" s="64">
        <f aca="true" t="shared" si="1" ref="J5:J30">I5*6</f>
        <v>0</v>
      </c>
      <c r="K5" s="64">
        <v>21</v>
      </c>
      <c r="L5" s="64">
        <f aca="true" t="shared" si="2" ref="L5:L30">IF(K5&gt;4,K5*2+4,K5*3)</f>
        <v>46</v>
      </c>
      <c r="M5" s="74"/>
      <c r="N5" s="64">
        <f aca="true" t="shared" si="3" ref="N5:N30">IF(M5&gt;4,M5*2+4,M5*3)</f>
        <v>0</v>
      </c>
      <c r="O5" s="74">
        <v>5</v>
      </c>
      <c r="P5" s="74">
        <f aca="true" t="shared" si="4" ref="P5:P30">O5*2</f>
        <v>10</v>
      </c>
      <c r="Q5" s="74">
        <v>7</v>
      </c>
      <c r="R5" s="74">
        <f aca="true" t="shared" si="5" ref="R5:R30">Q5*3</f>
        <v>21</v>
      </c>
      <c r="S5" s="75">
        <f aca="true" t="shared" si="6" ref="S5:S30">H5+J5+L5+N5+P5+R5</f>
        <v>173</v>
      </c>
      <c r="T5" s="54"/>
      <c r="U5" s="64">
        <f aca="true" t="shared" si="7" ref="U5:U30">IF(T5=0,0,6)</f>
        <v>0</v>
      </c>
      <c r="V5" s="64"/>
      <c r="W5" s="64">
        <f aca="true" t="shared" si="8" ref="W5:W30">V5*4</f>
        <v>0</v>
      </c>
      <c r="X5" s="64"/>
      <c r="Y5" s="64">
        <f aca="true" t="shared" si="9" ref="Y5:Y30">X5*3</f>
        <v>0</v>
      </c>
      <c r="Z5" s="64"/>
      <c r="AA5" s="64">
        <f aca="true" t="shared" si="10" ref="AA5:AA30">IF(Z5=0,0,6)</f>
        <v>0</v>
      </c>
      <c r="AB5" s="75">
        <f aca="true" t="shared" si="11" ref="AB5:AB30">U5+W5+Y5+AA5</f>
        <v>0</v>
      </c>
      <c r="AC5" s="54"/>
      <c r="AD5" s="64"/>
      <c r="AE5" s="75"/>
      <c r="AF5" s="54">
        <v>1</v>
      </c>
      <c r="AG5" s="64">
        <f aca="true" t="shared" si="12" ref="AG5:AG30">AF5*12</f>
        <v>12</v>
      </c>
      <c r="AH5" s="64"/>
      <c r="AI5" s="64">
        <f aca="true" t="shared" si="13" ref="AI5:AI30">AH5*5</f>
        <v>0</v>
      </c>
      <c r="AJ5" s="64">
        <v>1</v>
      </c>
      <c r="AK5" s="64">
        <f aca="true" t="shared" si="14" ref="AK5:AK30">AJ5*3</f>
        <v>3</v>
      </c>
      <c r="AL5" s="64"/>
      <c r="AM5" s="64">
        <f aca="true" t="shared" si="15" ref="AM5:AM30">AL5*1</f>
        <v>0</v>
      </c>
      <c r="AN5" s="64"/>
      <c r="AO5" s="64">
        <f aca="true" t="shared" si="16" ref="AO5:AO30">AN5*5</f>
        <v>0</v>
      </c>
      <c r="AP5" s="64"/>
      <c r="AQ5" s="64">
        <f aca="true" t="shared" si="17" ref="AQ5:AQ30">AP5*5</f>
        <v>0</v>
      </c>
      <c r="AR5" s="64"/>
      <c r="AS5" s="64">
        <f aca="true" t="shared" si="18" ref="AS5:AS30">AR5*1</f>
        <v>0</v>
      </c>
      <c r="AT5" s="64"/>
      <c r="AU5" s="64">
        <f aca="true" t="shared" si="19" ref="AU5:AU30">AT5*0.5</f>
        <v>0</v>
      </c>
      <c r="AV5" s="64"/>
      <c r="AW5" s="64">
        <f aca="true" t="shared" si="20" ref="AW5:AW30">AV5*1</f>
        <v>0</v>
      </c>
      <c r="AX5" s="68">
        <f aca="true" t="shared" si="21" ref="AX5:AX30">IF(AI5+AK5+AM5+AO5+AQ5+AS5+AU5+AW5&gt;10,10,AI5+AK5+AM5+AO5+AQ5+AS5+AU5+AW5)</f>
        <v>3</v>
      </c>
      <c r="AY5" s="76">
        <f aca="true" t="shared" si="22" ref="AY5:AY30">AG5+AX5</f>
        <v>15</v>
      </c>
      <c r="AZ5" s="67">
        <f aca="true" t="shared" si="23" ref="AZ5:AZ30">S5+AB5+AY5</f>
        <v>188</v>
      </c>
    </row>
    <row r="6" spans="1:52" s="77" customFormat="1" ht="13.5">
      <c r="A6" s="175">
        <v>2</v>
      </c>
      <c r="B6" s="69" t="s">
        <v>53</v>
      </c>
      <c r="C6" s="70">
        <v>22274</v>
      </c>
      <c r="D6" s="71" t="s">
        <v>35</v>
      </c>
      <c r="E6" s="72" t="s">
        <v>29</v>
      </c>
      <c r="F6" s="69" t="s">
        <v>35</v>
      </c>
      <c r="G6" s="73">
        <v>16</v>
      </c>
      <c r="H6" s="64">
        <f t="shared" si="0"/>
        <v>96</v>
      </c>
      <c r="I6" s="64"/>
      <c r="J6" s="64">
        <f t="shared" si="1"/>
        <v>0</v>
      </c>
      <c r="K6" s="64">
        <v>22</v>
      </c>
      <c r="L6" s="64">
        <f t="shared" si="2"/>
        <v>48</v>
      </c>
      <c r="M6" s="74"/>
      <c r="N6" s="64">
        <f t="shared" si="3"/>
        <v>0</v>
      </c>
      <c r="O6" s="74">
        <v>5</v>
      </c>
      <c r="P6" s="74">
        <f t="shared" si="4"/>
        <v>10</v>
      </c>
      <c r="Q6" s="74">
        <v>7</v>
      </c>
      <c r="R6" s="74">
        <f t="shared" si="5"/>
        <v>21</v>
      </c>
      <c r="S6" s="75">
        <f t="shared" si="6"/>
        <v>175</v>
      </c>
      <c r="T6" s="54"/>
      <c r="U6" s="64">
        <f t="shared" si="7"/>
        <v>0</v>
      </c>
      <c r="V6" s="64"/>
      <c r="W6" s="64">
        <f t="shared" si="8"/>
        <v>0</v>
      </c>
      <c r="X6" s="64"/>
      <c r="Y6" s="64">
        <f t="shared" si="9"/>
        <v>0</v>
      </c>
      <c r="Z6" s="64"/>
      <c r="AA6" s="64">
        <f t="shared" si="10"/>
        <v>0</v>
      </c>
      <c r="AB6" s="75">
        <f t="shared" si="11"/>
        <v>0</v>
      </c>
      <c r="AC6" s="54"/>
      <c r="AD6" s="64"/>
      <c r="AE6" s="75"/>
      <c r="AF6" s="54">
        <v>1</v>
      </c>
      <c r="AG6" s="64">
        <f t="shared" si="12"/>
        <v>12</v>
      </c>
      <c r="AH6" s="64"/>
      <c r="AI6" s="64">
        <f t="shared" si="13"/>
        <v>0</v>
      </c>
      <c r="AJ6" s="64"/>
      <c r="AK6" s="64">
        <f t="shared" si="14"/>
        <v>0</v>
      </c>
      <c r="AL6" s="64"/>
      <c r="AM6" s="64">
        <f t="shared" si="15"/>
        <v>0</v>
      </c>
      <c r="AN6" s="64"/>
      <c r="AO6" s="64">
        <f t="shared" si="16"/>
        <v>0</v>
      </c>
      <c r="AP6" s="64"/>
      <c r="AQ6" s="64">
        <f t="shared" si="17"/>
        <v>0</v>
      </c>
      <c r="AR6" s="64"/>
      <c r="AS6" s="64">
        <f t="shared" si="18"/>
        <v>0</v>
      </c>
      <c r="AT6" s="64"/>
      <c r="AU6" s="64">
        <f t="shared" si="19"/>
        <v>0</v>
      </c>
      <c r="AV6" s="64"/>
      <c r="AW6" s="64">
        <f t="shared" si="20"/>
        <v>0</v>
      </c>
      <c r="AX6" s="68">
        <f t="shared" si="21"/>
        <v>0</v>
      </c>
      <c r="AY6" s="76">
        <f t="shared" si="22"/>
        <v>12</v>
      </c>
      <c r="AZ6" s="67">
        <f t="shared" si="23"/>
        <v>187</v>
      </c>
    </row>
    <row r="7" spans="1:52" s="77" customFormat="1" ht="13.5">
      <c r="A7" s="175">
        <v>3</v>
      </c>
      <c r="B7" s="69" t="s">
        <v>43</v>
      </c>
      <c r="C7" s="70">
        <v>23358</v>
      </c>
      <c r="D7" s="71" t="s">
        <v>35</v>
      </c>
      <c r="E7" s="72" t="s">
        <v>29</v>
      </c>
      <c r="F7" s="69" t="s">
        <v>35</v>
      </c>
      <c r="G7" s="73">
        <v>16</v>
      </c>
      <c r="H7" s="64">
        <f t="shared" si="0"/>
        <v>96</v>
      </c>
      <c r="I7" s="64"/>
      <c r="J7" s="64">
        <f t="shared" si="1"/>
        <v>0</v>
      </c>
      <c r="K7" s="64">
        <v>19</v>
      </c>
      <c r="L7" s="64">
        <f t="shared" si="2"/>
        <v>42</v>
      </c>
      <c r="M7" s="74"/>
      <c r="N7" s="64">
        <f t="shared" si="3"/>
        <v>0</v>
      </c>
      <c r="O7" s="74">
        <v>5</v>
      </c>
      <c r="P7" s="74">
        <f t="shared" si="4"/>
        <v>10</v>
      </c>
      <c r="Q7" s="74">
        <v>7</v>
      </c>
      <c r="R7" s="74">
        <f t="shared" si="5"/>
        <v>21</v>
      </c>
      <c r="S7" s="75">
        <f t="shared" si="6"/>
        <v>169</v>
      </c>
      <c r="T7" s="54"/>
      <c r="U7" s="64">
        <f t="shared" si="7"/>
        <v>0</v>
      </c>
      <c r="V7" s="64"/>
      <c r="W7" s="64">
        <f t="shared" si="8"/>
        <v>0</v>
      </c>
      <c r="X7" s="64"/>
      <c r="Y7" s="64">
        <f t="shared" si="9"/>
        <v>0</v>
      </c>
      <c r="Z7" s="64"/>
      <c r="AA7" s="64">
        <f t="shared" si="10"/>
        <v>0</v>
      </c>
      <c r="AB7" s="75">
        <f t="shared" si="11"/>
        <v>0</v>
      </c>
      <c r="AC7" s="54"/>
      <c r="AD7" s="64"/>
      <c r="AE7" s="75"/>
      <c r="AF7" s="54">
        <v>1</v>
      </c>
      <c r="AG7" s="64">
        <f t="shared" si="12"/>
        <v>12</v>
      </c>
      <c r="AH7" s="64"/>
      <c r="AI7" s="64">
        <f t="shared" si="13"/>
        <v>0</v>
      </c>
      <c r="AJ7" s="64"/>
      <c r="AK7" s="64">
        <f t="shared" si="14"/>
        <v>0</v>
      </c>
      <c r="AL7" s="64">
        <v>1</v>
      </c>
      <c r="AM7" s="64">
        <f t="shared" si="15"/>
        <v>1</v>
      </c>
      <c r="AN7" s="64">
        <v>1</v>
      </c>
      <c r="AO7" s="64">
        <f t="shared" si="16"/>
        <v>5</v>
      </c>
      <c r="AP7" s="64"/>
      <c r="AQ7" s="64">
        <f t="shared" si="17"/>
        <v>0</v>
      </c>
      <c r="AR7" s="64"/>
      <c r="AS7" s="64">
        <f t="shared" si="18"/>
        <v>0</v>
      </c>
      <c r="AT7" s="64"/>
      <c r="AU7" s="64">
        <f t="shared" si="19"/>
        <v>0</v>
      </c>
      <c r="AV7" s="64"/>
      <c r="AW7" s="64">
        <f t="shared" si="20"/>
        <v>0</v>
      </c>
      <c r="AX7" s="68">
        <f t="shared" si="21"/>
        <v>6</v>
      </c>
      <c r="AY7" s="76">
        <f t="shared" si="22"/>
        <v>18</v>
      </c>
      <c r="AZ7" s="67">
        <f t="shared" si="23"/>
        <v>187</v>
      </c>
    </row>
    <row r="8" spans="1:52" s="77" customFormat="1" ht="13.5">
      <c r="A8" s="175">
        <v>4</v>
      </c>
      <c r="B8" s="69" t="s">
        <v>50</v>
      </c>
      <c r="C8" s="70">
        <v>22654</v>
      </c>
      <c r="D8" s="71" t="s">
        <v>35</v>
      </c>
      <c r="E8" s="72" t="s">
        <v>29</v>
      </c>
      <c r="F8" s="69" t="s">
        <v>35</v>
      </c>
      <c r="G8" s="73">
        <v>16</v>
      </c>
      <c r="H8" s="64">
        <f t="shared" si="0"/>
        <v>96</v>
      </c>
      <c r="I8" s="64"/>
      <c r="J8" s="64">
        <f t="shared" si="1"/>
        <v>0</v>
      </c>
      <c r="K8" s="64">
        <v>20</v>
      </c>
      <c r="L8" s="64">
        <f t="shared" si="2"/>
        <v>44</v>
      </c>
      <c r="M8" s="74"/>
      <c r="N8" s="64">
        <f t="shared" si="3"/>
        <v>0</v>
      </c>
      <c r="O8" s="74">
        <v>5</v>
      </c>
      <c r="P8" s="74">
        <f t="shared" si="4"/>
        <v>10</v>
      </c>
      <c r="Q8" s="74">
        <v>7</v>
      </c>
      <c r="R8" s="74">
        <f t="shared" si="5"/>
        <v>21</v>
      </c>
      <c r="S8" s="75">
        <f t="shared" si="6"/>
        <v>171</v>
      </c>
      <c r="T8" s="54"/>
      <c r="U8" s="64">
        <f t="shared" si="7"/>
        <v>0</v>
      </c>
      <c r="V8" s="64"/>
      <c r="W8" s="64">
        <f t="shared" si="8"/>
        <v>0</v>
      </c>
      <c r="X8" s="64"/>
      <c r="Y8" s="64">
        <f t="shared" si="9"/>
        <v>0</v>
      </c>
      <c r="Z8" s="64"/>
      <c r="AA8" s="64">
        <f t="shared" si="10"/>
        <v>0</v>
      </c>
      <c r="AB8" s="75">
        <f t="shared" si="11"/>
        <v>0</v>
      </c>
      <c r="AC8" s="54"/>
      <c r="AD8" s="64"/>
      <c r="AE8" s="75"/>
      <c r="AF8" s="54">
        <v>1</v>
      </c>
      <c r="AG8" s="64">
        <f t="shared" si="12"/>
        <v>12</v>
      </c>
      <c r="AH8" s="64"/>
      <c r="AI8" s="64">
        <f t="shared" si="13"/>
        <v>0</v>
      </c>
      <c r="AJ8" s="64">
        <v>1</v>
      </c>
      <c r="AK8" s="64">
        <f t="shared" si="14"/>
        <v>3</v>
      </c>
      <c r="AL8" s="64"/>
      <c r="AM8" s="64">
        <f t="shared" si="15"/>
        <v>0</v>
      </c>
      <c r="AN8" s="64"/>
      <c r="AO8" s="64">
        <f t="shared" si="16"/>
        <v>0</v>
      </c>
      <c r="AP8" s="64"/>
      <c r="AQ8" s="64">
        <f t="shared" si="17"/>
        <v>0</v>
      </c>
      <c r="AR8" s="64"/>
      <c r="AS8" s="64">
        <f t="shared" si="18"/>
        <v>0</v>
      </c>
      <c r="AT8" s="64"/>
      <c r="AU8" s="64">
        <f t="shared" si="19"/>
        <v>0</v>
      </c>
      <c r="AV8" s="64"/>
      <c r="AW8" s="64">
        <f t="shared" si="20"/>
        <v>0</v>
      </c>
      <c r="AX8" s="68">
        <f t="shared" si="21"/>
        <v>3</v>
      </c>
      <c r="AY8" s="76">
        <f t="shared" si="22"/>
        <v>15</v>
      </c>
      <c r="AZ8" s="67">
        <f t="shared" si="23"/>
        <v>186</v>
      </c>
    </row>
    <row r="9" spans="1:52" s="77" customFormat="1" ht="13.5">
      <c r="A9" s="175">
        <v>5</v>
      </c>
      <c r="B9" s="69" t="s">
        <v>48</v>
      </c>
      <c r="C9" s="70">
        <v>20460</v>
      </c>
      <c r="D9" s="71" t="s">
        <v>35</v>
      </c>
      <c r="E9" s="72" t="s">
        <v>29</v>
      </c>
      <c r="F9" s="69" t="s">
        <v>35</v>
      </c>
      <c r="G9" s="73">
        <v>16</v>
      </c>
      <c r="H9" s="64">
        <f t="shared" si="0"/>
        <v>96</v>
      </c>
      <c r="I9" s="64"/>
      <c r="J9" s="64">
        <f t="shared" si="1"/>
        <v>0</v>
      </c>
      <c r="K9" s="64">
        <v>21</v>
      </c>
      <c r="L9" s="64">
        <f t="shared" si="2"/>
        <v>46</v>
      </c>
      <c r="M9" s="74"/>
      <c r="N9" s="64">
        <f t="shared" si="3"/>
        <v>0</v>
      </c>
      <c r="O9" s="74">
        <v>5</v>
      </c>
      <c r="P9" s="74">
        <f t="shared" si="4"/>
        <v>10</v>
      </c>
      <c r="Q9" s="74">
        <v>7</v>
      </c>
      <c r="R9" s="74">
        <f t="shared" si="5"/>
        <v>21</v>
      </c>
      <c r="S9" s="75">
        <f t="shared" si="6"/>
        <v>173</v>
      </c>
      <c r="T9" s="54"/>
      <c r="U9" s="64">
        <f t="shared" si="7"/>
        <v>0</v>
      </c>
      <c r="V9" s="64"/>
      <c r="W9" s="64">
        <f t="shared" si="8"/>
        <v>0</v>
      </c>
      <c r="X9" s="64"/>
      <c r="Y9" s="64">
        <f t="shared" si="9"/>
        <v>0</v>
      </c>
      <c r="Z9" s="64"/>
      <c r="AA9" s="64">
        <f t="shared" si="10"/>
        <v>0</v>
      </c>
      <c r="AB9" s="75">
        <f t="shared" si="11"/>
        <v>0</v>
      </c>
      <c r="AC9" s="54"/>
      <c r="AD9" s="64"/>
      <c r="AE9" s="75"/>
      <c r="AF9" s="54">
        <v>1</v>
      </c>
      <c r="AG9" s="64">
        <f t="shared" si="12"/>
        <v>12</v>
      </c>
      <c r="AH9" s="64"/>
      <c r="AI9" s="64">
        <f t="shared" si="13"/>
        <v>0</v>
      </c>
      <c r="AJ9" s="64"/>
      <c r="AK9" s="64">
        <f t="shared" si="14"/>
        <v>0</v>
      </c>
      <c r="AL9" s="64"/>
      <c r="AM9" s="64">
        <f t="shared" si="15"/>
        <v>0</v>
      </c>
      <c r="AN9" s="64"/>
      <c r="AO9" s="64">
        <f t="shared" si="16"/>
        <v>0</v>
      </c>
      <c r="AP9" s="64"/>
      <c r="AQ9" s="64">
        <f t="shared" si="17"/>
        <v>0</v>
      </c>
      <c r="AR9" s="64"/>
      <c r="AS9" s="64">
        <f t="shared" si="18"/>
        <v>0</v>
      </c>
      <c r="AT9" s="64"/>
      <c r="AU9" s="64">
        <f t="shared" si="19"/>
        <v>0</v>
      </c>
      <c r="AV9" s="64"/>
      <c r="AW9" s="64">
        <f t="shared" si="20"/>
        <v>0</v>
      </c>
      <c r="AX9" s="68">
        <f t="shared" si="21"/>
        <v>0</v>
      </c>
      <c r="AY9" s="76">
        <f t="shared" si="22"/>
        <v>12</v>
      </c>
      <c r="AZ9" s="67">
        <f t="shared" si="23"/>
        <v>185</v>
      </c>
    </row>
    <row r="10" spans="1:52" s="77" customFormat="1" ht="13.5">
      <c r="A10" s="175">
        <v>6</v>
      </c>
      <c r="B10" s="69" t="s">
        <v>49</v>
      </c>
      <c r="C10" s="70">
        <v>20907</v>
      </c>
      <c r="D10" s="71" t="s">
        <v>35</v>
      </c>
      <c r="E10" s="72" t="s">
        <v>29</v>
      </c>
      <c r="F10" s="69" t="s">
        <v>35</v>
      </c>
      <c r="G10" s="73">
        <v>16</v>
      </c>
      <c r="H10" s="64">
        <f t="shared" si="0"/>
        <v>96</v>
      </c>
      <c r="I10" s="64"/>
      <c r="J10" s="64">
        <f t="shared" si="1"/>
        <v>0</v>
      </c>
      <c r="K10" s="64">
        <v>18</v>
      </c>
      <c r="L10" s="64">
        <f t="shared" si="2"/>
        <v>40</v>
      </c>
      <c r="M10" s="74"/>
      <c r="N10" s="64">
        <f t="shared" si="3"/>
        <v>0</v>
      </c>
      <c r="O10" s="74">
        <v>5</v>
      </c>
      <c r="P10" s="74">
        <f t="shared" si="4"/>
        <v>10</v>
      </c>
      <c r="Q10" s="74">
        <v>7</v>
      </c>
      <c r="R10" s="74">
        <f t="shared" si="5"/>
        <v>21</v>
      </c>
      <c r="S10" s="75">
        <f t="shared" si="6"/>
        <v>167</v>
      </c>
      <c r="T10" s="54"/>
      <c r="U10" s="64">
        <f t="shared" si="7"/>
        <v>0</v>
      </c>
      <c r="V10" s="64"/>
      <c r="W10" s="64">
        <f t="shared" si="8"/>
        <v>0</v>
      </c>
      <c r="X10" s="64"/>
      <c r="Y10" s="64">
        <f t="shared" si="9"/>
        <v>0</v>
      </c>
      <c r="Z10" s="64"/>
      <c r="AA10" s="64">
        <f t="shared" si="10"/>
        <v>0</v>
      </c>
      <c r="AB10" s="75">
        <f t="shared" si="11"/>
        <v>0</v>
      </c>
      <c r="AC10" s="54"/>
      <c r="AD10" s="64"/>
      <c r="AE10" s="75"/>
      <c r="AF10" s="54">
        <v>1</v>
      </c>
      <c r="AG10" s="64">
        <f t="shared" si="12"/>
        <v>12</v>
      </c>
      <c r="AH10" s="64"/>
      <c r="AI10" s="64">
        <f t="shared" si="13"/>
        <v>0</v>
      </c>
      <c r="AJ10" s="64"/>
      <c r="AK10" s="64">
        <f t="shared" si="14"/>
        <v>0</v>
      </c>
      <c r="AL10" s="64"/>
      <c r="AM10" s="64">
        <f t="shared" si="15"/>
        <v>0</v>
      </c>
      <c r="AN10" s="64">
        <v>1</v>
      </c>
      <c r="AO10" s="64">
        <f t="shared" si="16"/>
        <v>5</v>
      </c>
      <c r="AP10" s="64"/>
      <c r="AQ10" s="64">
        <f t="shared" si="17"/>
        <v>0</v>
      </c>
      <c r="AR10" s="64"/>
      <c r="AS10" s="64">
        <f t="shared" si="18"/>
        <v>0</v>
      </c>
      <c r="AT10" s="64"/>
      <c r="AU10" s="64">
        <f t="shared" si="19"/>
        <v>0</v>
      </c>
      <c r="AV10" s="64"/>
      <c r="AW10" s="64">
        <f t="shared" si="20"/>
        <v>0</v>
      </c>
      <c r="AX10" s="68">
        <f t="shared" si="21"/>
        <v>5</v>
      </c>
      <c r="AY10" s="76">
        <f t="shared" si="22"/>
        <v>17</v>
      </c>
      <c r="AZ10" s="67">
        <f t="shared" si="23"/>
        <v>184</v>
      </c>
    </row>
    <row r="11" spans="1:52" s="77" customFormat="1" ht="13.5">
      <c r="A11" s="175">
        <v>7</v>
      </c>
      <c r="B11" s="69" t="s">
        <v>51</v>
      </c>
      <c r="C11" s="70">
        <v>21385</v>
      </c>
      <c r="D11" s="71" t="s">
        <v>35</v>
      </c>
      <c r="E11" s="72" t="s">
        <v>29</v>
      </c>
      <c r="F11" s="69" t="s">
        <v>35</v>
      </c>
      <c r="G11" s="73">
        <v>16</v>
      </c>
      <c r="H11" s="64">
        <f t="shared" si="0"/>
        <v>96</v>
      </c>
      <c r="I11" s="64"/>
      <c r="J11" s="64">
        <f t="shared" si="1"/>
        <v>0</v>
      </c>
      <c r="K11" s="64">
        <v>21</v>
      </c>
      <c r="L11" s="64">
        <f t="shared" si="2"/>
        <v>46</v>
      </c>
      <c r="M11" s="74"/>
      <c r="N11" s="64">
        <f t="shared" si="3"/>
        <v>0</v>
      </c>
      <c r="O11" s="74">
        <v>5</v>
      </c>
      <c r="P11" s="74">
        <f t="shared" si="4"/>
        <v>10</v>
      </c>
      <c r="Q11" s="74">
        <v>4</v>
      </c>
      <c r="R11" s="74">
        <f t="shared" si="5"/>
        <v>12</v>
      </c>
      <c r="S11" s="75">
        <f t="shared" si="6"/>
        <v>164</v>
      </c>
      <c r="T11" s="54"/>
      <c r="U11" s="64">
        <f t="shared" si="7"/>
        <v>0</v>
      </c>
      <c r="V11" s="64"/>
      <c r="W11" s="64">
        <f t="shared" si="8"/>
        <v>0</v>
      </c>
      <c r="X11" s="64"/>
      <c r="Y11" s="64">
        <f t="shared" si="9"/>
        <v>0</v>
      </c>
      <c r="Z11" s="64"/>
      <c r="AA11" s="64">
        <f t="shared" si="10"/>
        <v>0</v>
      </c>
      <c r="AB11" s="75">
        <f t="shared" si="11"/>
        <v>0</v>
      </c>
      <c r="AC11" s="54"/>
      <c r="AD11" s="64"/>
      <c r="AE11" s="75"/>
      <c r="AF11" s="54">
        <v>1</v>
      </c>
      <c r="AG11" s="64">
        <f t="shared" si="12"/>
        <v>12</v>
      </c>
      <c r="AH11" s="64"/>
      <c r="AI11" s="64">
        <f t="shared" si="13"/>
        <v>0</v>
      </c>
      <c r="AJ11" s="64">
        <v>1</v>
      </c>
      <c r="AK11" s="64">
        <f t="shared" si="14"/>
        <v>3</v>
      </c>
      <c r="AL11" s="64"/>
      <c r="AM11" s="64">
        <f t="shared" si="15"/>
        <v>0</v>
      </c>
      <c r="AN11" s="64"/>
      <c r="AO11" s="64">
        <f t="shared" si="16"/>
        <v>0</v>
      </c>
      <c r="AP11" s="64"/>
      <c r="AQ11" s="64">
        <f t="shared" si="17"/>
        <v>0</v>
      </c>
      <c r="AR11" s="64"/>
      <c r="AS11" s="64">
        <f t="shared" si="18"/>
        <v>0</v>
      </c>
      <c r="AT11" s="64"/>
      <c r="AU11" s="64">
        <f t="shared" si="19"/>
        <v>0</v>
      </c>
      <c r="AV11" s="64"/>
      <c r="AW11" s="64">
        <f t="shared" si="20"/>
        <v>0</v>
      </c>
      <c r="AX11" s="68">
        <f t="shared" si="21"/>
        <v>3</v>
      </c>
      <c r="AY11" s="76">
        <f t="shared" si="22"/>
        <v>15</v>
      </c>
      <c r="AZ11" s="67">
        <f t="shared" si="23"/>
        <v>179</v>
      </c>
    </row>
    <row r="12" spans="1:52" s="77" customFormat="1" ht="13.5">
      <c r="A12" s="175">
        <v>8</v>
      </c>
      <c r="B12" s="69" t="s">
        <v>60</v>
      </c>
      <c r="C12" s="70">
        <v>22093</v>
      </c>
      <c r="D12" s="71" t="s">
        <v>35</v>
      </c>
      <c r="E12" s="72" t="s">
        <v>29</v>
      </c>
      <c r="F12" s="69" t="s">
        <v>35</v>
      </c>
      <c r="G12" s="73">
        <v>16</v>
      </c>
      <c r="H12" s="64">
        <f t="shared" si="0"/>
        <v>96</v>
      </c>
      <c r="I12" s="64"/>
      <c r="J12" s="64">
        <f t="shared" si="1"/>
        <v>0</v>
      </c>
      <c r="K12" s="64">
        <v>18</v>
      </c>
      <c r="L12" s="64">
        <f t="shared" si="2"/>
        <v>40</v>
      </c>
      <c r="M12" s="74"/>
      <c r="N12" s="64">
        <f t="shared" si="3"/>
        <v>0</v>
      </c>
      <c r="O12" s="74">
        <v>5</v>
      </c>
      <c r="P12" s="74">
        <f t="shared" si="4"/>
        <v>10</v>
      </c>
      <c r="Q12" s="74">
        <v>7</v>
      </c>
      <c r="R12" s="74">
        <f t="shared" si="5"/>
        <v>21</v>
      </c>
      <c r="S12" s="75">
        <f t="shared" si="6"/>
        <v>167</v>
      </c>
      <c r="T12" s="54"/>
      <c r="U12" s="64">
        <f t="shared" si="7"/>
        <v>0</v>
      </c>
      <c r="V12" s="64"/>
      <c r="W12" s="64">
        <f t="shared" si="8"/>
        <v>0</v>
      </c>
      <c r="X12" s="64"/>
      <c r="Y12" s="64">
        <f t="shared" si="9"/>
        <v>0</v>
      </c>
      <c r="Z12" s="64"/>
      <c r="AA12" s="64">
        <f t="shared" si="10"/>
        <v>0</v>
      </c>
      <c r="AB12" s="75">
        <f t="shared" si="11"/>
        <v>0</v>
      </c>
      <c r="AC12" s="54"/>
      <c r="AD12" s="64"/>
      <c r="AE12" s="75"/>
      <c r="AF12" s="54">
        <v>1</v>
      </c>
      <c r="AG12" s="64">
        <f t="shared" si="12"/>
        <v>12</v>
      </c>
      <c r="AH12" s="64"/>
      <c r="AI12" s="64">
        <f t="shared" si="13"/>
        <v>0</v>
      </c>
      <c r="AJ12" s="64"/>
      <c r="AK12" s="64">
        <f t="shared" si="14"/>
        <v>0</v>
      </c>
      <c r="AL12" s="64"/>
      <c r="AM12" s="64">
        <f t="shared" si="15"/>
        <v>0</v>
      </c>
      <c r="AN12" s="64"/>
      <c r="AO12" s="64">
        <f t="shared" si="16"/>
        <v>0</v>
      </c>
      <c r="AP12" s="64"/>
      <c r="AQ12" s="64">
        <f t="shared" si="17"/>
        <v>0</v>
      </c>
      <c r="AR12" s="64"/>
      <c r="AS12" s="64">
        <f t="shared" si="18"/>
        <v>0</v>
      </c>
      <c r="AT12" s="64"/>
      <c r="AU12" s="64">
        <f t="shared" si="19"/>
        <v>0</v>
      </c>
      <c r="AV12" s="64"/>
      <c r="AW12" s="64">
        <f t="shared" si="20"/>
        <v>0</v>
      </c>
      <c r="AX12" s="68">
        <f t="shared" si="21"/>
        <v>0</v>
      </c>
      <c r="AY12" s="76">
        <f t="shared" si="22"/>
        <v>12</v>
      </c>
      <c r="AZ12" s="67">
        <f t="shared" si="23"/>
        <v>179</v>
      </c>
    </row>
    <row r="13" spans="1:52" s="77" customFormat="1" ht="13.5">
      <c r="A13" s="175">
        <v>9</v>
      </c>
      <c r="B13" s="69" t="s">
        <v>54</v>
      </c>
      <c r="C13" s="70">
        <v>22117</v>
      </c>
      <c r="D13" s="71" t="s">
        <v>35</v>
      </c>
      <c r="E13" s="72" t="s">
        <v>29</v>
      </c>
      <c r="F13" s="69" t="s">
        <v>35</v>
      </c>
      <c r="G13" s="73">
        <v>16</v>
      </c>
      <c r="H13" s="64">
        <f t="shared" si="0"/>
        <v>96</v>
      </c>
      <c r="I13" s="64"/>
      <c r="J13" s="64">
        <f t="shared" si="1"/>
        <v>0</v>
      </c>
      <c r="K13" s="64">
        <v>16</v>
      </c>
      <c r="L13" s="64">
        <f t="shared" si="2"/>
        <v>36</v>
      </c>
      <c r="M13" s="74"/>
      <c r="N13" s="64">
        <f t="shared" si="3"/>
        <v>0</v>
      </c>
      <c r="O13" s="74">
        <v>5</v>
      </c>
      <c r="P13" s="74">
        <f t="shared" si="4"/>
        <v>10</v>
      </c>
      <c r="Q13" s="74">
        <v>7</v>
      </c>
      <c r="R13" s="74">
        <f t="shared" si="5"/>
        <v>21</v>
      </c>
      <c r="S13" s="75">
        <f t="shared" si="6"/>
        <v>163</v>
      </c>
      <c r="T13" s="54"/>
      <c r="U13" s="64">
        <f t="shared" si="7"/>
        <v>0</v>
      </c>
      <c r="V13" s="64"/>
      <c r="W13" s="64">
        <f t="shared" si="8"/>
        <v>0</v>
      </c>
      <c r="X13" s="64"/>
      <c r="Y13" s="64">
        <f t="shared" si="9"/>
        <v>0</v>
      </c>
      <c r="Z13" s="64"/>
      <c r="AA13" s="64">
        <f t="shared" si="10"/>
        <v>0</v>
      </c>
      <c r="AB13" s="75">
        <f t="shared" si="11"/>
        <v>0</v>
      </c>
      <c r="AC13" s="54"/>
      <c r="AD13" s="64"/>
      <c r="AE13" s="75"/>
      <c r="AF13" s="54">
        <v>1</v>
      </c>
      <c r="AG13" s="64">
        <f t="shared" si="12"/>
        <v>12</v>
      </c>
      <c r="AH13" s="64"/>
      <c r="AI13" s="64">
        <f t="shared" si="13"/>
        <v>0</v>
      </c>
      <c r="AJ13" s="64">
        <v>1</v>
      </c>
      <c r="AK13" s="64">
        <f t="shared" si="14"/>
        <v>3</v>
      </c>
      <c r="AL13" s="64"/>
      <c r="AM13" s="64">
        <f t="shared" si="15"/>
        <v>0</v>
      </c>
      <c r="AN13" s="64"/>
      <c r="AO13" s="64">
        <f t="shared" si="16"/>
        <v>0</v>
      </c>
      <c r="AP13" s="64"/>
      <c r="AQ13" s="64">
        <f t="shared" si="17"/>
        <v>0</v>
      </c>
      <c r="AR13" s="64"/>
      <c r="AS13" s="64">
        <f t="shared" si="18"/>
        <v>0</v>
      </c>
      <c r="AT13" s="64"/>
      <c r="AU13" s="64">
        <f t="shared" si="19"/>
        <v>0</v>
      </c>
      <c r="AV13" s="64"/>
      <c r="AW13" s="64">
        <f t="shared" si="20"/>
        <v>0</v>
      </c>
      <c r="AX13" s="68">
        <f t="shared" si="21"/>
        <v>3</v>
      </c>
      <c r="AY13" s="76">
        <f t="shared" si="22"/>
        <v>15</v>
      </c>
      <c r="AZ13" s="67">
        <f t="shared" si="23"/>
        <v>178</v>
      </c>
    </row>
    <row r="14" spans="1:52" s="77" customFormat="1" ht="13.5">
      <c r="A14" s="175">
        <v>10</v>
      </c>
      <c r="B14" s="69" t="s">
        <v>46</v>
      </c>
      <c r="C14" s="70">
        <v>22009</v>
      </c>
      <c r="D14" s="71" t="s">
        <v>35</v>
      </c>
      <c r="E14" s="72" t="s">
        <v>29</v>
      </c>
      <c r="F14" s="69" t="s">
        <v>35</v>
      </c>
      <c r="G14" s="73">
        <v>16</v>
      </c>
      <c r="H14" s="64">
        <f t="shared" si="0"/>
        <v>96</v>
      </c>
      <c r="I14" s="64"/>
      <c r="J14" s="64">
        <f t="shared" si="1"/>
        <v>0</v>
      </c>
      <c r="K14" s="64">
        <v>18</v>
      </c>
      <c r="L14" s="64">
        <f t="shared" si="2"/>
        <v>40</v>
      </c>
      <c r="M14" s="74"/>
      <c r="N14" s="64">
        <f t="shared" si="3"/>
        <v>0</v>
      </c>
      <c r="O14" s="74">
        <v>5</v>
      </c>
      <c r="P14" s="74">
        <f t="shared" si="4"/>
        <v>10</v>
      </c>
      <c r="Q14" s="74">
        <v>6</v>
      </c>
      <c r="R14" s="74">
        <f t="shared" si="5"/>
        <v>18</v>
      </c>
      <c r="S14" s="75">
        <f t="shared" si="6"/>
        <v>164</v>
      </c>
      <c r="T14" s="54"/>
      <c r="U14" s="64">
        <f t="shared" si="7"/>
        <v>0</v>
      </c>
      <c r="V14" s="64"/>
      <c r="W14" s="64">
        <f t="shared" si="8"/>
        <v>0</v>
      </c>
      <c r="X14" s="64"/>
      <c r="Y14" s="64">
        <f t="shared" si="9"/>
        <v>0</v>
      </c>
      <c r="Z14" s="64"/>
      <c r="AA14" s="64">
        <f t="shared" si="10"/>
        <v>0</v>
      </c>
      <c r="AB14" s="75">
        <f t="shared" si="11"/>
        <v>0</v>
      </c>
      <c r="AC14" s="54"/>
      <c r="AD14" s="64"/>
      <c r="AE14" s="75"/>
      <c r="AF14" s="54">
        <v>1</v>
      </c>
      <c r="AG14" s="64">
        <f t="shared" si="12"/>
        <v>12</v>
      </c>
      <c r="AH14" s="64"/>
      <c r="AI14" s="64">
        <f t="shared" si="13"/>
        <v>0</v>
      </c>
      <c r="AJ14" s="64"/>
      <c r="AK14" s="64">
        <f t="shared" si="14"/>
        <v>0</v>
      </c>
      <c r="AL14" s="64"/>
      <c r="AM14" s="64">
        <f t="shared" si="15"/>
        <v>0</v>
      </c>
      <c r="AN14" s="64"/>
      <c r="AO14" s="64">
        <f t="shared" si="16"/>
        <v>0</v>
      </c>
      <c r="AP14" s="64"/>
      <c r="AQ14" s="64">
        <f t="shared" si="17"/>
        <v>0</v>
      </c>
      <c r="AR14" s="64"/>
      <c r="AS14" s="64">
        <f t="shared" si="18"/>
        <v>0</v>
      </c>
      <c r="AT14" s="64"/>
      <c r="AU14" s="64">
        <f t="shared" si="19"/>
        <v>0</v>
      </c>
      <c r="AV14" s="64"/>
      <c r="AW14" s="64">
        <f t="shared" si="20"/>
        <v>0</v>
      </c>
      <c r="AX14" s="68">
        <f t="shared" si="21"/>
        <v>0</v>
      </c>
      <c r="AY14" s="76">
        <f t="shared" si="22"/>
        <v>12</v>
      </c>
      <c r="AZ14" s="67">
        <f t="shared" si="23"/>
        <v>176</v>
      </c>
    </row>
    <row r="15" spans="1:52" s="77" customFormat="1" ht="13.5">
      <c r="A15" s="175">
        <v>11</v>
      </c>
      <c r="B15" s="69" t="s">
        <v>58</v>
      </c>
      <c r="C15" s="70">
        <v>22324</v>
      </c>
      <c r="D15" s="71" t="s">
        <v>35</v>
      </c>
      <c r="E15" s="72" t="s">
        <v>29</v>
      </c>
      <c r="F15" s="69" t="s">
        <v>35</v>
      </c>
      <c r="G15" s="73">
        <v>14</v>
      </c>
      <c r="H15" s="64">
        <f t="shared" si="0"/>
        <v>84</v>
      </c>
      <c r="I15" s="64"/>
      <c r="J15" s="64">
        <f t="shared" si="1"/>
        <v>0</v>
      </c>
      <c r="K15" s="64">
        <v>18</v>
      </c>
      <c r="L15" s="64">
        <f t="shared" si="2"/>
        <v>40</v>
      </c>
      <c r="M15" s="74"/>
      <c r="N15" s="64">
        <f t="shared" si="3"/>
        <v>0</v>
      </c>
      <c r="O15" s="74">
        <v>5</v>
      </c>
      <c r="P15" s="74">
        <f t="shared" si="4"/>
        <v>10</v>
      </c>
      <c r="Q15" s="74">
        <v>7</v>
      </c>
      <c r="R15" s="74">
        <f t="shared" si="5"/>
        <v>21</v>
      </c>
      <c r="S15" s="75">
        <f t="shared" si="6"/>
        <v>155</v>
      </c>
      <c r="T15" s="54"/>
      <c r="U15" s="64">
        <f t="shared" si="7"/>
        <v>0</v>
      </c>
      <c r="V15" s="64"/>
      <c r="W15" s="64">
        <f t="shared" si="8"/>
        <v>0</v>
      </c>
      <c r="X15" s="64"/>
      <c r="Y15" s="64">
        <f t="shared" si="9"/>
        <v>0</v>
      </c>
      <c r="Z15" s="64"/>
      <c r="AA15" s="64">
        <f t="shared" si="10"/>
        <v>0</v>
      </c>
      <c r="AB15" s="75">
        <f t="shared" si="11"/>
        <v>0</v>
      </c>
      <c r="AC15" s="54"/>
      <c r="AD15" s="64"/>
      <c r="AE15" s="75"/>
      <c r="AF15" s="54">
        <v>1</v>
      </c>
      <c r="AG15" s="64">
        <f t="shared" si="12"/>
        <v>12</v>
      </c>
      <c r="AH15" s="64"/>
      <c r="AI15" s="64">
        <f t="shared" si="13"/>
        <v>0</v>
      </c>
      <c r="AJ15" s="64">
        <v>1</v>
      </c>
      <c r="AK15" s="64">
        <f t="shared" si="14"/>
        <v>3</v>
      </c>
      <c r="AL15" s="64">
        <v>5</v>
      </c>
      <c r="AM15" s="64">
        <f t="shared" si="15"/>
        <v>5</v>
      </c>
      <c r="AN15" s="64"/>
      <c r="AO15" s="64">
        <f t="shared" si="16"/>
        <v>0</v>
      </c>
      <c r="AP15" s="64"/>
      <c r="AQ15" s="64">
        <f t="shared" si="17"/>
        <v>0</v>
      </c>
      <c r="AR15" s="64"/>
      <c r="AS15" s="64">
        <f t="shared" si="18"/>
        <v>0</v>
      </c>
      <c r="AT15" s="64">
        <v>1</v>
      </c>
      <c r="AU15" s="64">
        <f t="shared" si="19"/>
        <v>0.5</v>
      </c>
      <c r="AV15" s="64"/>
      <c r="AW15" s="64">
        <f t="shared" si="20"/>
        <v>0</v>
      </c>
      <c r="AX15" s="68">
        <f t="shared" si="21"/>
        <v>8.5</v>
      </c>
      <c r="AY15" s="76">
        <f t="shared" si="22"/>
        <v>20.5</v>
      </c>
      <c r="AZ15" s="67">
        <f t="shared" si="23"/>
        <v>175.5</v>
      </c>
    </row>
    <row r="16" spans="1:52" s="77" customFormat="1" ht="13.5">
      <c r="A16" s="175">
        <v>12</v>
      </c>
      <c r="B16" s="69" t="s">
        <v>62</v>
      </c>
      <c r="C16" s="70">
        <v>22558</v>
      </c>
      <c r="D16" s="71" t="s">
        <v>35</v>
      </c>
      <c r="E16" s="72" t="s">
        <v>29</v>
      </c>
      <c r="F16" s="69" t="s">
        <v>35</v>
      </c>
      <c r="G16" s="73">
        <v>15</v>
      </c>
      <c r="H16" s="64">
        <f t="shared" si="0"/>
        <v>90</v>
      </c>
      <c r="I16" s="64"/>
      <c r="J16" s="64">
        <f t="shared" si="1"/>
        <v>0</v>
      </c>
      <c r="K16" s="64">
        <v>20</v>
      </c>
      <c r="L16" s="64">
        <f t="shared" si="2"/>
        <v>44</v>
      </c>
      <c r="M16" s="74"/>
      <c r="N16" s="64">
        <f t="shared" si="3"/>
        <v>0</v>
      </c>
      <c r="O16" s="74">
        <v>5</v>
      </c>
      <c r="P16" s="74">
        <f t="shared" si="4"/>
        <v>10</v>
      </c>
      <c r="Q16" s="74">
        <v>6</v>
      </c>
      <c r="R16" s="74">
        <f t="shared" si="5"/>
        <v>18</v>
      </c>
      <c r="S16" s="75">
        <f t="shared" si="6"/>
        <v>162</v>
      </c>
      <c r="T16" s="54"/>
      <c r="U16" s="64">
        <f t="shared" si="7"/>
        <v>0</v>
      </c>
      <c r="V16" s="64"/>
      <c r="W16" s="64">
        <f t="shared" si="8"/>
        <v>0</v>
      </c>
      <c r="X16" s="64"/>
      <c r="Y16" s="64">
        <f t="shared" si="9"/>
        <v>0</v>
      </c>
      <c r="Z16" s="64"/>
      <c r="AA16" s="64">
        <f t="shared" si="10"/>
        <v>0</v>
      </c>
      <c r="AB16" s="75">
        <f t="shared" si="11"/>
        <v>0</v>
      </c>
      <c r="AC16" s="54"/>
      <c r="AD16" s="64"/>
      <c r="AE16" s="75"/>
      <c r="AF16" s="54">
        <v>1</v>
      </c>
      <c r="AG16" s="64">
        <f t="shared" si="12"/>
        <v>12</v>
      </c>
      <c r="AH16" s="64"/>
      <c r="AI16" s="64">
        <f t="shared" si="13"/>
        <v>0</v>
      </c>
      <c r="AJ16" s="64"/>
      <c r="AK16" s="64">
        <f t="shared" si="14"/>
        <v>0</v>
      </c>
      <c r="AL16" s="64"/>
      <c r="AM16" s="64">
        <f t="shared" si="15"/>
        <v>0</v>
      </c>
      <c r="AN16" s="64"/>
      <c r="AO16" s="64">
        <f t="shared" si="16"/>
        <v>0</v>
      </c>
      <c r="AP16" s="64"/>
      <c r="AQ16" s="64">
        <f t="shared" si="17"/>
        <v>0</v>
      </c>
      <c r="AR16" s="64"/>
      <c r="AS16" s="64">
        <f t="shared" si="18"/>
        <v>0</v>
      </c>
      <c r="AT16" s="64"/>
      <c r="AU16" s="64">
        <f t="shared" si="19"/>
        <v>0</v>
      </c>
      <c r="AV16" s="64"/>
      <c r="AW16" s="64">
        <f t="shared" si="20"/>
        <v>0</v>
      </c>
      <c r="AX16" s="68">
        <f t="shared" si="21"/>
        <v>0</v>
      </c>
      <c r="AY16" s="76">
        <f t="shared" si="22"/>
        <v>12</v>
      </c>
      <c r="AZ16" s="67">
        <f t="shared" si="23"/>
        <v>174</v>
      </c>
    </row>
    <row r="17" spans="1:52" s="176" customFormat="1" ht="13.5">
      <c r="A17" s="175">
        <v>13</v>
      </c>
      <c r="B17" s="69" t="s">
        <v>61</v>
      </c>
      <c r="C17" s="70">
        <v>22798</v>
      </c>
      <c r="D17" s="71" t="s">
        <v>35</v>
      </c>
      <c r="E17" s="72" t="s">
        <v>29</v>
      </c>
      <c r="F17" s="69" t="s">
        <v>35</v>
      </c>
      <c r="G17" s="73">
        <v>14</v>
      </c>
      <c r="H17" s="64">
        <f t="shared" si="0"/>
        <v>84</v>
      </c>
      <c r="I17" s="64"/>
      <c r="J17" s="64">
        <f t="shared" si="1"/>
        <v>0</v>
      </c>
      <c r="K17" s="64">
        <v>20</v>
      </c>
      <c r="L17" s="64">
        <f t="shared" si="2"/>
        <v>44</v>
      </c>
      <c r="M17" s="74"/>
      <c r="N17" s="64">
        <f t="shared" si="3"/>
        <v>0</v>
      </c>
      <c r="O17" s="74">
        <v>5</v>
      </c>
      <c r="P17" s="74">
        <f t="shared" si="4"/>
        <v>10</v>
      </c>
      <c r="Q17" s="74">
        <v>7</v>
      </c>
      <c r="R17" s="74">
        <f t="shared" si="5"/>
        <v>21</v>
      </c>
      <c r="S17" s="75">
        <f t="shared" si="6"/>
        <v>159</v>
      </c>
      <c r="T17" s="54"/>
      <c r="U17" s="64">
        <f t="shared" si="7"/>
        <v>0</v>
      </c>
      <c r="V17" s="64"/>
      <c r="W17" s="64">
        <f t="shared" si="8"/>
        <v>0</v>
      </c>
      <c r="X17" s="64"/>
      <c r="Y17" s="64">
        <f t="shared" si="9"/>
        <v>0</v>
      </c>
      <c r="Z17" s="64"/>
      <c r="AA17" s="64">
        <f t="shared" si="10"/>
        <v>0</v>
      </c>
      <c r="AB17" s="75">
        <f t="shared" si="11"/>
        <v>0</v>
      </c>
      <c r="AC17" s="54"/>
      <c r="AD17" s="64"/>
      <c r="AE17" s="75"/>
      <c r="AF17" s="54">
        <v>1</v>
      </c>
      <c r="AG17" s="64">
        <f t="shared" si="12"/>
        <v>12</v>
      </c>
      <c r="AH17" s="64"/>
      <c r="AI17" s="64">
        <f t="shared" si="13"/>
        <v>0</v>
      </c>
      <c r="AJ17" s="64"/>
      <c r="AK17" s="64">
        <f t="shared" si="14"/>
        <v>0</v>
      </c>
      <c r="AL17" s="64"/>
      <c r="AM17" s="64">
        <f t="shared" si="15"/>
        <v>0</v>
      </c>
      <c r="AN17" s="64"/>
      <c r="AO17" s="64">
        <f t="shared" si="16"/>
        <v>0</v>
      </c>
      <c r="AP17" s="64"/>
      <c r="AQ17" s="64">
        <f t="shared" si="17"/>
        <v>0</v>
      </c>
      <c r="AR17" s="64"/>
      <c r="AS17" s="64">
        <f t="shared" si="18"/>
        <v>0</v>
      </c>
      <c r="AT17" s="64"/>
      <c r="AU17" s="64">
        <f t="shared" si="19"/>
        <v>0</v>
      </c>
      <c r="AV17" s="64"/>
      <c r="AW17" s="64">
        <f t="shared" si="20"/>
        <v>0</v>
      </c>
      <c r="AX17" s="68">
        <f t="shared" si="21"/>
        <v>0</v>
      </c>
      <c r="AY17" s="76">
        <f t="shared" si="22"/>
        <v>12</v>
      </c>
      <c r="AZ17" s="67">
        <f t="shared" si="23"/>
        <v>171</v>
      </c>
    </row>
    <row r="18" spans="1:52" s="77" customFormat="1" ht="13.5">
      <c r="A18" s="175">
        <v>14</v>
      </c>
      <c r="B18" s="69" t="s">
        <v>226</v>
      </c>
      <c r="C18" s="70">
        <v>22419</v>
      </c>
      <c r="D18" s="71" t="s">
        <v>35</v>
      </c>
      <c r="E18" s="72" t="s">
        <v>29</v>
      </c>
      <c r="F18" s="69" t="s">
        <v>35</v>
      </c>
      <c r="G18" s="73">
        <v>14</v>
      </c>
      <c r="H18" s="64">
        <f t="shared" si="0"/>
        <v>84</v>
      </c>
      <c r="I18" s="64"/>
      <c r="J18" s="64">
        <f t="shared" si="1"/>
        <v>0</v>
      </c>
      <c r="K18" s="64">
        <v>19</v>
      </c>
      <c r="L18" s="64">
        <f t="shared" si="2"/>
        <v>42</v>
      </c>
      <c r="M18" s="74"/>
      <c r="N18" s="64">
        <f t="shared" si="3"/>
        <v>0</v>
      </c>
      <c r="O18" s="74">
        <v>5</v>
      </c>
      <c r="P18" s="74">
        <f t="shared" si="4"/>
        <v>10</v>
      </c>
      <c r="Q18" s="74">
        <v>7</v>
      </c>
      <c r="R18" s="74">
        <f t="shared" si="5"/>
        <v>21</v>
      </c>
      <c r="S18" s="75">
        <f t="shared" si="6"/>
        <v>157</v>
      </c>
      <c r="T18" s="54"/>
      <c r="U18" s="64">
        <f t="shared" si="7"/>
        <v>0</v>
      </c>
      <c r="V18" s="64"/>
      <c r="W18" s="64">
        <f t="shared" si="8"/>
        <v>0</v>
      </c>
      <c r="X18" s="64"/>
      <c r="Y18" s="64">
        <f t="shared" si="9"/>
        <v>0</v>
      </c>
      <c r="Z18" s="64"/>
      <c r="AA18" s="64">
        <f t="shared" si="10"/>
        <v>0</v>
      </c>
      <c r="AB18" s="75">
        <f t="shared" si="11"/>
        <v>0</v>
      </c>
      <c r="AC18" s="54"/>
      <c r="AD18" s="64"/>
      <c r="AE18" s="75"/>
      <c r="AF18" s="54">
        <v>1</v>
      </c>
      <c r="AG18" s="64">
        <f t="shared" si="12"/>
        <v>12</v>
      </c>
      <c r="AH18" s="64"/>
      <c r="AI18" s="64">
        <f t="shared" si="13"/>
        <v>0</v>
      </c>
      <c r="AJ18" s="64"/>
      <c r="AK18" s="64">
        <f t="shared" si="14"/>
        <v>0</v>
      </c>
      <c r="AL18" s="64"/>
      <c r="AM18" s="64">
        <f t="shared" si="15"/>
        <v>0</v>
      </c>
      <c r="AN18" s="64"/>
      <c r="AO18" s="64">
        <f t="shared" si="16"/>
        <v>0</v>
      </c>
      <c r="AP18" s="64"/>
      <c r="AQ18" s="64">
        <f t="shared" si="17"/>
        <v>0</v>
      </c>
      <c r="AR18" s="64"/>
      <c r="AS18" s="64">
        <f t="shared" si="18"/>
        <v>0</v>
      </c>
      <c r="AT18" s="64"/>
      <c r="AU18" s="64">
        <f t="shared" si="19"/>
        <v>0</v>
      </c>
      <c r="AV18" s="64"/>
      <c r="AW18" s="64">
        <f t="shared" si="20"/>
        <v>0</v>
      </c>
      <c r="AX18" s="68">
        <f t="shared" si="21"/>
        <v>0</v>
      </c>
      <c r="AY18" s="76">
        <f t="shared" si="22"/>
        <v>12</v>
      </c>
      <c r="AZ18" s="67">
        <f t="shared" si="23"/>
        <v>169</v>
      </c>
    </row>
    <row r="19" spans="1:52" s="77" customFormat="1" ht="13.5">
      <c r="A19" s="175">
        <v>15</v>
      </c>
      <c r="B19" s="69" t="s">
        <v>59</v>
      </c>
      <c r="C19" s="70">
        <v>23060</v>
      </c>
      <c r="D19" s="71" t="s">
        <v>35</v>
      </c>
      <c r="E19" s="72" t="s">
        <v>29</v>
      </c>
      <c r="F19" s="69" t="s">
        <v>35</v>
      </c>
      <c r="G19" s="73">
        <v>14</v>
      </c>
      <c r="H19" s="64">
        <f t="shared" si="0"/>
        <v>84</v>
      </c>
      <c r="I19" s="64"/>
      <c r="J19" s="64">
        <f t="shared" si="1"/>
        <v>0</v>
      </c>
      <c r="K19" s="64">
        <v>18</v>
      </c>
      <c r="L19" s="64">
        <f t="shared" si="2"/>
        <v>40</v>
      </c>
      <c r="M19" s="74"/>
      <c r="N19" s="64">
        <f t="shared" si="3"/>
        <v>0</v>
      </c>
      <c r="O19" s="74">
        <v>5</v>
      </c>
      <c r="P19" s="74">
        <f t="shared" si="4"/>
        <v>10</v>
      </c>
      <c r="Q19" s="74">
        <v>7</v>
      </c>
      <c r="R19" s="74">
        <f t="shared" si="5"/>
        <v>21</v>
      </c>
      <c r="S19" s="75">
        <f t="shared" si="6"/>
        <v>155</v>
      </c>
      <c r="T19" s="54"/>
      <c r="U19" s="64">
        <f t="shared" si="7"/>
        <v>0</v>
      </c>
      <c r="V19" s="64"/>
      <c r="W19" s="64">
        <f t="shared" si="8"/>
        <v>0</v>
      </c>
      <c r="X19" s="64"/>
      <c r="Y19" s="64">
        <f t="shared" si="9"/>
        <v>0</v>
      </c>
      <c r="Z19" s="64"/>
      <c r="AA19" s="64">
        <f t="shared" si="10"/>
        <v>0</v>
      </c>
      <c r="AB19" s="75">
        <f t="shared" si="11"/>
        <v>0</v>
      </c>
      <c r="AC19" s="54"/>
      <c r="AD19" s="64"/>
      <c r="AE19" s="75"/>
      <c r="AF19" s="54">
        <v>1</v>
      </c>
      <c r="AG19" s="64">
        <f t="shared" si="12"/>
        <v>12</v>
      </c>
      <c r="AH19" s="64"/>
      <c r="AI19" s="64">
        <f t="shared" si="13"/>
        <v>0</v>
      </c>
      <c r="AJ19" s="64"/>
      <c r="AK19" s="64">
        <f t="shared" si="14"/>
        <v>0</v>
      </c>
      <c r="AL19" s="64"/>
      <c r="AM19" s="64">
        <f t="shared" si="15"/>
        <v>0</v>
      </c>
      <c r="AN19" s="64"/>
      <c r="AO19" s="64">
        <f t="shared" si="16"/>
        <v>0</v>
      </c>
      <c r="AP19" s="64"/>
      <c r="AQ19" s="64">
        <f t="shared" si="17"/>
        <v>0</v>
      </c>
      <c r="AR19" s="64"/>
      <c r="AS19" s="64">
        <f t="shared" si="18"/>
        <v>0</v>
      </c>
      <c r="AT19" s="64"/>
      <c r="AU19" s="64">
        <f t="shared" si="19"/>
        <v>0</v>
      </c>
      <c r="AV19" s="64"/>
      <c r="AW19" s="64">
        <f t="shared" si="20"/>
        <v>0</v>
      </c>
      <c r="AX19" s="68">
        <f t="shared" si="21"/>
        <v>0</v>
      </c>
      <c r="AY19" s="76">
        <f t="shared" si="22"/>
        <v>12</v>
      </c>
      <c r="AZ19" s="67">
        <f t="shared" si="23"/>
        <v>167</v>
      </c>
    </row>
    <row r="20" spans="1:52" s="77" customFormat="1" ht="13.5">
      <c r="A20" s="175">
        <v>16</v>
      </c>
      <c r="B20" s="69" t="s">
        <v>195</v>
      </c>
      <c r="C20" s="70">
        <v>22779</v>
      </c>
      <c r="D20" s="71" t="s">
        <v>34</v>
      </c>
      <c r="E20" s="72" t="s">
        <v>29</v>
      </c>
      <c r="F20" s="69" t="s">
        <v>35</v>
      </c>
      <c r="G20" s="73">
        <v>15</v>
      </c>
      <c r="H20" s="64">
        <f t="shared" si="0"/>
        <v>90</v>
      </c>
      <c r="I20" s="64"/>
      <c r="J20" s="64">
        <f t="shared" si="1"/>
        <v>0</v>
      </c>
      <c r="K20" s="64">
        <v>16</v>
      </c>
      <c r="L20" s="64">
        <f t="shared" si="2"/>
        <v>36</v>
      </c>
      <c r="M20" s="74"/>
      <c r="N20" s="64">
        <f t="shared" si="3"/>
        <v>0</v>
      </c>
      <c r="O20" s="74">
        <v>5</v>
      </c>
      <c r="P20" s="74">
        <f t="shared" si="4"/>
        <v>10</v>
      </c>
      <c r="Q20" s="74">
        <v>6</v>
      </c>
      <c r="R20" s="74">
        <f t="shared" si="5"/>
        <v>18</v>
      </c>
      <c r="S20" s="75">
        <f t="shared" si="6"/>
        <v>154</v>
      </c>
      <c r="T20" s="54"/>
      <c r="U20" s="64">
        <f t="shared" si="7"/>
        <v>0</v>
      </c>
      <c r="V20" s="64"/>
      <c r="W20" s="64">
        <f t="shared" si="8"/>
        <v>0</v>
      </c>
      <c r="X20" s="64"/>
      <c r="Y20" s="64">
        <f t="shared" si="9"/>
        <v>0</v>
      </c>
      <c r="Z20" s="64"/>
      <c r="AA20" s="64">
        <f t="shared" si="10"/>
        <v>0</v>
      </c>
      <c r="AB20" s="75">
        <f t="shared" si="11"/>
        <v>0</v>
      </c>
      <c r="AC20" s="54"/>
      <c r="AD20" s="64"/>
      <c r="AE20" s="75"/>
      <c r="AF20" s="54">
        <v>1</v>
      </c>
      <c r="AG20" s="64">
        <f t="shared" si="12"/>
        <v>12</v>
      </c>
      <c r="AH20" s="64"/>
      <c r="AI20" s="64">
        <f t="shared" si="13"/>
        <v>0</v>
      </c>
      <c r="AJ20" s="64"/>
      <c r="AK20" s="64">
        <f t="shared" si="14"/>
        <v>0</v>
      </c>
      <c r="AL20" s="64"/>
      <c r="AM20" s="64">
        <f t="shared" si="15"/>
        <v>0</v>
      </c>
      <c r="AN20" s="64"/>
      <c r="AO20" s="64">
        <f t="shared" si="16"/>
        <v>0</v>
      </c>
      <c r="AP20" s="64"/>
      <c r="AQ20" s="64">
        <f t="shared" si="17"/>
        <v>0</v>
      </c>
      <c r="AR20" s="64"/>
      <c r="AS20" s="64">
        <f t="shared" si="18"/>
        <v>0</v>
      </c>
      <c r="AT20" s="64"/>
      <c r="AU20" s="64">
        <f t="shared" si="19"/>
        <v>0</v>
      </c>
      <c r="AV20" s="64"/>
      <c r="AW20" s="64">
        <f t="shared" si="20"/>
        <v>0</v>
      </c>
      <c r="AX20" s="68">
        <f t="shared" si="21"/>
        <v>0</v>
      </c>
      <c r="AY20" s="76">
        <f t="shared" si="22"/>
        <v>12</v>
      </c>
      <c r="AZ20" s="67">
        <f t="shared" si="23"/>
        <v>166</v>
      </c>
    </row>
    <row r="21" spans="1:52" s="77" customFormat="1" ht="13.5">
      <c r="A21" s="175">
        <v>17</v>
      </c>
      <c r="B21" s="69" t="s">
        <v>45</v>
      </c>
      <c r="C21" s="70">
        <v>23452</v>
      </c>
      <c r="D21" s="71" t="s">
        <v>35</v>
      </c>
      <c r="E21" s="72" t="s">
        <v>29</v>
      </c>
      <c r="F21" s="69" t="s">
        <v>35</v>
      </c>
      <c r="G21" s="73">
        <v>14</v>
      </c>
      <c r="H21" s="64">
        <f t="shared" si="0"/>
        <v>84</v>
      </c>
      <c r="I21" s="64"/>
      <c r="J21" s="64">
        <f t="shared" si="1"/>
        <v>0</v>
      </c>
      <c r="K21" s="64">
        <v>17</v>
      </c>
      <c r="L21" s="64">
        <f t="shared" si="2"/>
        <v>38</v>
      </c>
      <c r="M21" s="74"/>
      <c r="N21" s="64">
        <f t="shared" si="3"/>
        <v>0</v>
      </c>
      <c r="O21" s="74">
        <v>5</v>
      </c>
      <c r="P21" s="74">
        <f t="shared" si="4"/>
        <v>10</v>
      </c>
      <c r="Q21" s="74">
        <v>7</v>
      </c>
      <c r="R21" s="74">
        <f t="shared" si="5"/>
        <v>21</v>
      </c>
      <c r="S21" s="75">
        <f t="shared" si="6"/>
        <v>153</v>
      </c>
      <c r="T21" s="54"/>
      <c r="U21" s="64">
        <f t="shared" si="7"/>
        <v>0</v>
      </c>
      <c r="V21" s="64"/>
      <c r="W21" s="64">
        <f t="shared" si="8"/>
        <v>0</v>
      </c>
      <c r="X21" s="64"/>
      <c r="Y21" s="64">
        <f t="shared" si="9"/>
        <v>0</v>
      </c>
      <c r="Z21" s="64"/>
      <c r="AA21" s="64">
        <f t="shared" si="10"/>
        <v>0</v>
      </c>
      <c r="AB21" s="75">
        <f t="shared" si="11"/>
        <v>0</v>
      </c>
      <c r="AC21" s="54"/>
      <c r="AD21" s="64"/>
      <c r="AE21" s="75"/>
      <c r="AF21" s="54">
        <v>1</v>
      </c>
      <c r="AG21" s="64">
        <f t="shared" si="12"/>
        <v>12</v>
      </c>
      <c r="AH21" s="64"/>
      <c r="AI21" s="64">
        <f t="shared" si="13"/>
        <v>0</v>
      </c>
      <c r="AJ21" s="64"/>
      <c r="AK21" s="64">
        <f t="shared" si="14"/>
        <v>0</v>
      </c>
      <c r="AL21" s="64"/>
      <c r="AM21" s="64">
        <f t="shared" si="15"/>
        <v>0</v>
      </c>
      <c r="AN21" s="64"/>
      <c r="AO21" s="64">
        <f t="shared" si="16"/>
        <v>0</v>
      </c>
      <c r="AP21" s="64"/>
      <c r="AQ21" s="64">
        <f t="shared" si="17"/>
        <v>0</v>
      </c>
      <c r="AR21" s="64"/>
      <c r="AS21" s="64">
        <f t="shared" si="18"/>
        <v>0</v>
      </c>
      <c r="AT21" s="64"/>
      <c r="AU21" s="64">
        <f t="shared" si="19"/>
        <v>0</v>
      </c>
      <c r="AV21" s="64"/>
      <c r="AW21" s="64">
        <f t="shared" si="20"/>
        <v>0</v>
      </c>
      <c r="AX21" s="68">
        <f t="shared" si="21"/>
        <v>0</v>
      </c>
      <c r="AY21" s="76">
        <f t="shared" si="22"/>
        <v>12</v>
      </c>
      <c r="AZ21" s="67">
        <f t="shared" si="23"/>
        <v>165</v>
      </c>
    </row>
    <row r="22" spans="1:52" s="77" customFormat="1" ht="13.5">
      <c r="A22" s="175">
        <v>18</v>
      </c>
      <c r="B22" s="69" t="s">
        <v>55</v>
      </c>
      <c r="C22" s="70">
        <v>23121</v>
      </c>
      <c r="D22" s="71" t="s">
        <v>35</v>
      </c>
      <c r="E22" s="72" t="s">
        <v>29</v>
      </c>
      <c r="F22" s="69" t="s">
        <v>35</v>
      </c>
      <c r="G22" s="73">
        <v>14</v>
      </c>
      <c r="H22" s="64">
        <f t="shared" si="0"/>
        <v>84</v>
      </c>
      <c r="I22" s="64"/>
      <c r="J22" s="64">
        <f t="shared" si="1"/>
        <v>0</v>
      </c>
      <c r="K22" s="64">
        <v>15</v>
      </c>
      <c r="L22" s="64">
        <f t="shared" si="2"/>
        <v>34</v>
      </c>
      <c r="M22" s="74"/>
      <c r="N22" s="64">
        <f t="shared" si="3"/>
        <v>0</v>
      </c>
      <c r="O22" s="74">
        <v>5</v>
      </c>
      <c r="P22" s="74">
        <f t="shared" si="4"/>
        <v>10</v>
      </c>
      <c r="Q22" s="74">
        <v>7</v>
      </c>
      <c r="R22" s="74">
        <f t="shared" si="5"/>
        <v>21</v>
      </c>
      <c r="S22" s="75">
        <f t="shared" si="6"/>
        <v>149</v>
      </c>
      <c r="T22" s="54"/>
      <c r="U22" s="64">
        <f t="shared" si="7"/>
        <v>0</v>
      </c>
      <c r="V22" s="64"/>
      <c r="W22" s="64">
        <f t="shared" si="8"/>
        <v>0</v>
      </c>
      <c r="X22" s="64"/>
      <c r="Y22" s="64">
        <f t="shared" si="9"/>
        <v>0</v>
      </c>
      <c r="Z22" s="64"/>
      <c r="AA22" s="64">
        <f t="shared" si="10"/>
        <v>0</v>
      </c>
      <c r="AB22" s="75">
        <f t="shared" si="11"/>
        <v>0</v>
      </c>
      <c r="AC22" s="54"/>
      <c r="AD22" s="64"/>
      <c r="AE22" s="75"/>
      <c r="AF22" s="54">
        <v>1</v>
      </c>
      <c r="AG22" s="64">
        <f t="shared" si="12"/>
        <v>12</v>
      </c>
      <c r="AH22" s="64"/>
      <c r="AI22" s="64">
        <f t="shared" si="13"/>
        <v>0</v>
      </c>
      <c r="AJ22" s="64"/>
      <c r="AK22" s="64">
        <f t="shared" si="14"/>
        <v>0</v>
      </c>
      <c r="AL22" s="64"/>
      <c r="AM22" s="64">
        <f t="shared" si="15"/>
        <v>0</v>
      </c>
      <c r="AN22" s="64"/>
      <c r="AO22" s="64">
        <f t="shared" si="16"/>
        <v>0</v>
      </c>
      <c r="AP22" s="64"/>
      <c r="AQ22" s="64">
        <f t="shared" si="17"/>
        <v>0</v>
      </c>
      <c r="AR22" s="64"/>
      <c r="AS22" s="64">
        <f t="shared" si="18"/>
        <v>0</v>
      </c>
      <c r="AT22" s="64"/>
      <c r="AU22" s="64">
        <f t="shared" si="19"/>
        <v>0</v>
      </c>
      <c r="AV22" s="64"/>
      <c r="AW22" s="64">
        <f t="shared" si="20"/>
        <v>0</v>
      </c>
      <c r="AX22" s="68">
        <f t="shared" si="21"/>
        <v>0</v>
      </c>
      <c r="AY22" s="76">
        <f t="shared" si="22"/>
        <v>12</v>
      </c>
      <c r="AZ22" s="67">
        <f t="shared" si="23"/>
        <v>161</v>
      </c>
    </row>
    <row r="23" spans="1:52" s="77" customFormat="1" ht="13.5">
      <c r="A23" s="175">
        <v>19</v>
      </c>
      <c r="B23" s="69" t="s">
        <v>256</v>
      </c>
      <c r="C23" s="70">
        <v>22282</v>
      </c>
      <c r="D23" s="71" t="s">
        <v>35</v>
      </c>
      <c r="E23" s="72" t="s">
        <v>29</v>
      </c>
      <c r="F23" s="69" t="s">
        <v>35</v>
      </c>
      <c r="G23" s="73">
        <v>1</v>
      </c>
      <c r="H23" s="64">
        <f t="shared" si="0"/>
        <v>6</v>
      </c>
      <c r="I23" s="64"/>
      <c r="J23" s="64">
        <f t="shared" si="1"/>
        <v>0</v>
      </c>
      <c r="K23" s="64">
        <v>32</v>
      </c>
      <c r="L23" s="64">
        <f t="shared" si="2"/>
        <v>68</v>
      </c>
      <c r="M23" s="74"/>
      <c r="N23" s="64">
        <f t="shared" si="3"/>
        <v>0</v>
      </c>
      <c r="O23" s="74">
        <v>1</v>
      </c>
      <c r="P23" s="74">
        <f t="shared" si="4"/>
        <v>2</v>
      </c>
      <c r="Q23" s="74">
        <v>0</v>
      </c>
      <c r="R23" s="74">
        <f t="shared" si="5"/>
        <v>0</v>
      </c>
      <c r="S23" s="75">
        <f t="shared" si="6"/>
        <v>76</v>
      </c>
      <c r="T23" s="54"/>
      <c r="U23" s="64">
        <f t="shared" si="7"/>
        <v>0</v>
      </c>
      <c r="V23" s="64"/>
      <c r="W23" s="64">
        <f t="shared" si="8"/>
        <v>0</v>
      </c>
      <c r="X23" s="64"/>
      <c r="Y23" s="64">
        <f t="shared" si="9"/>
        <v>0</v>
      </c>
      <c r="Z23" s="64"/>
      <c r="AA23" s="64">
        <f t="shared" si="10"/>
        <v>0</v>
      </c>
      <c r="AB23" s="75">
        <f t="shared" si="11"/>
        <v>0</v>
      </c>
      <c r="AC23" s="54"/>
      <c r="AD23" s="64"/>
      <c r="AE23" s="75"/>
      <c r="AF23" s="54">
        <v>1</v>
      </c>
      <c r="AG23" s="64">
        <f t="shared" si="12"/>
        <v>12</v>
      </c>
      <c r="AH23" s="64"/>
      <c r="AI23" s="64">
        <f t="shared" si="13"/>
        <v>0</v>
      </c>
      <c r="AJ23" s="64"/>
      <c r="AK23" s="64">
        <f t="shared" si="14"/>
        <v>0</v>
      </c>
      <c r="AL23" s="64"/>
      <c r="AM23" s="64">
        <f t="shared" si="15"/>
        <v>0</v>
      </c>
      <c r="AN23" s="64">
        <v>2</v>
      </c>
      <c r="AO23" s="64">
        <f t="shared" si="16"/>
        <v>10</v>
      </c>
      <c r="AP23" s="64"/>
      <c r="AQ23" s="64">
        <f t="shared" si="17"/>
        <v>0</v>
      </c>
      <c r="AR23" s="64"/>
      <c r="AS23" s="64">
        <f t="shared" si="18"/>
        <v>0</v>
      </c>
      <c r="AT23" s="64"/>
      <c r="AU23" s="64">
        <f t="shared" si="19"/>
        <v>0</v>
      </c>
      <c r="AV23" s="64"/>
      <c r="AW23" s="64">
        <f t="shared" si="20"/>
        <v>0</v>
      </c>
      <c r="AX23" s="68">
        <f t="shared" si="21"/>
        <v>10</v>
      </c>
      <c r="AY23" s="76">
        <f t="shared" si="22"/>
        <v>22</v>
      </c>
      <c r="AZ23" s="67">
        <f t="shared" si="23"/>
        <v>98</v>
      </c>
    </row>
    <row r="24" spans="1:52" s="77" customFormat="1" ht="13.5">
      <c r="A24" s="175">
        <v>20</v>
      </c>
      <c r="B24" s="69" t="s">
        <v>246</v>
      </c>
      <c r="C24" s="70">
        <v>21725</v>
      </c>
      <c r="D24" s="71" t="s">
        <v>35</v>
      </c>
      <c r="E24" s="72" t="s">
        <v>29</v>
      </c>
      <c r="F24" s="69" t="s">
        <v>35</v>
      </c>
      <c r="G24" s="73">
        <v>1</v>
      </c>
      <c r="H24" s="64">
        <f t="shared" si="0"/>
        <v>6</v>
      </c>
      <c r="I24" s="64"/>
      <c r="J24" s="64">
        <f t="shared" si="1"/>
        <v>0</v>
      </c>
      <c r="K24" s="64">
        <v>34</v>
      </c>
      <c r="L24" s="64">
        <f t="shared" si="2"/>
        <v>72</v>
      </c>
      <c r="M24" s="74"/>
      <c r="N24" s="64">
        <f t="shared" si="3"/>
        <v>0</v>
      </c>
      <c r="O24" s="74">
        <v>1</v>
      </c>
      <c r="P24" s="74">
        <f t="shared" si="4"/>
        <v>2</v>
      </c>
      <c r="Q24" s="74">
        <v>0</v>
      </c>
      <c r="R24" s="74">
        <f t="shared" si="5"/>
        <v>0</v>
      </c>
      <c r="S24" s="75">
        <f t="shared" si="6"/>
        <v>80</v>
      </c>
      <c r="T24" s="54"/>
      <c r="U24" s="64">
        <f t="shared" si="7"/>
        <v>0</v>
      </c>
      <c r="V24" s="64"/>
      <c r="W24" s="64">
        <f t="shared" si="8"/>
        <v>0</v>
      </c>
      <c r="X24" s="64"/>
      <c r="Y24" s="64">
        <f t="shared" si="9"/>
        <v>0</v>
      </c>
      <c r="Z24" s="64"/>
      <c r="AA24" s="64">
        <f t="shared" si="10"/>
        <v>0</v>
      </c>
      <c r="AB24" s="75">
        <f t="shared" si="11"/>
        <v>0</v>
      </c>
      <c r="AC24" s="54"/>
      <c r="AD24" s="64"/>
      <c r="AE24" s="75"/>
      <c r="AF24" s="54">
        <v>1</v>
      </c>
      <c r="AG24" s="64">
        <f t="shared" si="12"/>
        <v>12</v>
      </c>
      <c r="AH24" s="64"/>
      <c r="AI24" s="64">
        <f t="shared" si="13"/>
        <v>0</v>
      </c>
      <c r="AJ24" s="64"/>
      <c r="AK24" s="64">
        <f t="shared" si="14"/>
        <v>0</v>
      </c>
      <c r="AL24" s="64"/>
      <c r="AM24" s="64">
        <f t="shared" si="15"/>
        <v>0</v>
      </c>
      <c r="AN24" s="64"/>
      <c r="AO24" s="64">
        <f t="shared" si="16"/>
        <v>0</v>
      </c>
      <c r="AP24" s="64"/>
      <c r="AQ24" s="64">
        <f t="shared" si="17"/>
        <v>0</v>
      </c>
      <c r="AR24" s="64"/>
      <c r="AS24" s="64">
        <f t="shared" si="18"/>
        <v>0</v>
      </c>
      <c r="AT24" s="64"/>
      <c r="AU24" s="64">
        <f t="shared" si="19"/>
        <v>0</v>
      </c>
      <c r="AV24" s="64"/>
      <c r="AW24" s="64">
        <f t="shared" si="20"/>
        <v>0</v>
      </c>
      <c r="AX24" s="68">
        <f t="shared" si="21"/>
        <v>0</v>
      </c>
      <c r="AY24" s="76">
        <f t="shared" si="22"/>
        <v>12</v>
      </c>
      <c r="AZ24" s="67">
        <f t="shared" si="23"/>
        <v>92</v>
      </c>
    </row>
    <row r="25" spans="1:52" s="77" customFormat="1" ht="13.5">
      <c r="A25" s="175">
        <v>21</v>
      </c>
      <c r="B25" s="69" t="s">
        <v>255</v>
      </c>
      <c r="C25" s="70">
        <v>23086</v>
      </c>
      <c r="D25" s="71" t="s">
        <v>35</v>
      </c>
      <c r="E25" s="72" t="s">
        <v>29</v>
      </c>
      <c r="F25" s="69" t="s">
        <v>35</v>
      </c>
      <c r="G25" s="73">
        <v>1</v>
      </c>
      <c r="H25" s="64">
        <f t="shared" si="0"/>
        <v>6</v>
      </c>
      <c r="I25" s="64"/>
      <c r="J25" s="64">
        <f t="shared" si="1"/>
        <v>0</v>
      </c>
      <c r="K25" s="64">
        <v>31</v>
      </c>
      <c r="L25" s="64">
        <f t="shared" si="2"/>
        <v>66</v>
      </c>
      <c r="M25" s="74"/>
      <c r="N25" s="64">
        <f t="shared" si="3"/>
        <v>0</v>
      </c>
      <c r="O25" s="74">
        <v>1</v>
      </c>
      <c r="P25" s="74">
        <f t="shared" si="4"/>
        <v>2</v>
      </c>
      <c r="Q25" s="74">
        <v>0</v>
      </c>
      <c r="R25" s="74">
        <f t="shared" si="5"/>
        <v>0</v>
      </c>
      <c r="S25" s="75">
        <f t="shared" si="6"/>
        <v>74</v>
      </c>
      <c r="T25" s="54"/>
      <c r="U25" s="64">
        <f t="shared" si="7"/>
        <v>0</v>
      </c>
      <c r="V25" s="64"/>
      <c r="W25" s="64">
        <f t="shared" si="8"/>
        <v>0</v>
      </c>
      <c r="X25" s="64"/>
      <c r="Y25" s="64">
        <f t="shared" si="9"/>
        <v>0</v>
      </c>
      <c r="Z25" s="64"/>
      <c r="AA25" s="64">
        <f t="shared" si="10"/>
        <v>0</v>
      </c>
      <c r="AB25" s="75">
        <f t="shared" si="11"/>
        <v>0</v>
      </c>
      <c r="AC25" s="54"/>
      <c r="AD25" s="64"/>
      <c r="AE25" s="75"/>
      <c r="AF25" s="54">
        <v>1</v>
      </c>
      <c r="AG25" s="64">
        <f t="shared" si="12"/>
        <v>12</v>
      </c>
      <c r="AH25" s="64"/>
      <c r="AI25" s="64">
        <f t="shared" si="13"/>
        <v>0</v>
      </c>
      <c r="AJ25" s="64"/>
      <c r="AK25" s="64">
        <f t="shared" si="14"/>
        <v>0</v>
      </c>
      <c r="AL25" s="64"/>
      <c r="AM25" s="64">
        <f t="shared" si="15"/>
        <v>0</v>
      </c>
      <c r="AN25" s="64">
        <v>1</v>
      </c>
      <c r="AO25" s="64">
        <f t="shared" si="16"/>
        <v>5</v>
      </c>
      <c r="AP25" s="64"/>
      <c r="AQ25" s="64">
        <f t="shared" si="17"/>
        <v>0</v>
      </c>
      <c r="AR25" s="64"/>
      <c r="AS25" s="64">
        <f t="shared" si="18"/>
        <v>0</v>
      </c>
      <c r="AT25" s="64"/>
      <c r="AU25" s="64">
        <f t="shared" si="19"/>
        <v>0</v>
      </c>
      <c r="AV25" s="64"/>
      <c r="AW25" s="64">
        <f t="shared" si="20"/>
        <v>0</v>
      </c>
      <c r="AX25" s="68">
        <f t="shared" si="21"/>
        <v>5</v>
      </c>
      <c r="AY25" s="76">
        <f t="shared" si="22"/>
        <v>17</v>
      </c>
      <c r="AZ25" s="67">
        <f t="shared" si="23"/>
        <v>91</v>
      </c>
    </row>
    <row r="26" spans="1:52" s="77" customFormat="1" ht="13.5">
      <c r="A26" s="175">
        <v>22</v>
      </c>
      <c r="B26" s="69" t="s">
        <v>245</v>
      </c>
      <c r="C26" s="70">
        <v>20918</v>
      </c>
      <c r="D26" s="71" t="s">
        <v>35</v>
      </c>
      <c r="E26" s="72" t="s">
        <v>29</v>
      </c>
      <c r="F26" s="69" t="s">
        <v>35</v>
      </c>
      <c r="G26" s="73">
        <v>1</v>
      </c>
      <c r="H26" s="64">
        <f t="shared" si="0"/>
        <v>6</v>
      </c>
      <c r="I26" s="64"/>
      <c r="J26" s="64">
        <f t="shared" si="1"/>
        <v>0</v>
      </c>
      <c r="K26" s="64">
        <v>33</v>
      </c>
      <c r="L26" s="64">
        <f t="shared" si="2"/>
        <v>70</v>
      </c>
      <c r="M26" s="74"/>
      <c r="N26" s="64">
        <f t="shared" si="3"/>
        <v>0</v>
      </c>
      <c r="O26" s="74">
        <v>1</v>
      </c>
      <c r="P26" s="74">
        <f t="shared" si="4"/>
        <v>2</v>
      </c>
      <c r="Q26" s="74">
        <v>0</v>
      </c>
      <c r="R26" s="74">
        <f t="shared" si="5"/>
        <v>0</v>
      </c>
      <c r="S26" s="75">
        <f t="shared" si="6"/>
        <v>78</v>
      </c>
      <c r="T26" s="54"/>
      <c r="U26" s="64">
        <f t="shared" si="7"/>
        <v>0</v>
      </c>
      <c r="V26" s="64"/>
      <c r="W26" s="64">
        <f t="shared" si="8"/>
        <v>0</v>
      </c>
      <c r="X26" s="64"/>
      <c r="Y26" s="64">
        <f t="shared" si="9"/>
        <v>0</v>
      </c>
      <c r="Z26" s="64"/>
      <c r="AA26" s="64">
        <f t="shared" si="10"/>
        <v>0</v>
      </c>
      <c r="AB26" s="75">
        <f t="shared" si="11"/>
        <v>0</v>
      </c>
      <c r="AC26" s="54"/>
      <c r="AD26" s="64"/>
      <c r="AE26" s="75"/>
      <c r="AF26" s="54">
        <v>1</v>
      </c>
      <c r="AG26" s="64">
        <f t="shared" si="12"/>
        <v>12</v>
      </c>
      <c r="AH26" s="64"/>
      <c r="AI26" s="64">
        <f t="shared" si="13"/>
        <v>0</v>
      </c>
      <c r="AJ26" s="64"/>
      <c r="AK26" s="64">
        <f t="shared" si="14"/>
        <v>0</v>
      </c>
      <c r="AL26" s="64"/>
      <c r="AM26" s="64">
        <f t="shared" si="15"/>
        <v>0</v>
      </c>
      <c r="AN26" s="64"/>
      <c r="AO26" s="64">
        <f t="shared" si="16"/>
        <v>0</v>
      </c>
      <c r="AP26" s="64"/>
      <c r="AQ26" s="64">
        <f t="shared" si="17"/>
        <v>0</v>
      </c>
      <c r="AR26" s="64"/>
      <c r="AS26" s="64">
        <f t="shared" si="18"/>
        <v>0</v>
      </c>
      <c r="AT26" s="64"/>
      <c r="AU26" s="64">
        <f t="shared" si="19"/>
        <v>0</v>
      </c>
      <c r="AV26" s="64"/>
      <c r="AW26" s="64">
        <f t="shared" si="20"/>
        <v>0</v>
      </c>
      <c r="AX26" s="68">
        <f t="shared" si="21"/>
        <v>0</v>
      </c>
      <c r="AY26" s="76">
        <f t="shared" si="22"/>
        <v>12</v>
      </c>
      <c r="AZ26" s="67">
        <f t="shared" si="23"/>
        <v>90</v>
      </c>
    </row>
    <row r="27" spans="1:52" s="77" customFormat="1" ht="13.5">
      <c r="A27" s="175">
        <v>23</v>
      </c>
      <c r="B27" s="69" t="s">
        <v>244</v>
      </c>
      <c r="C27" s="70">
        <v>24455</v>
      </c>
      <c r="D27" s="71" t="s">
        <v>35</v>
      </c>
      <c r="E27" s="72" t="s">
        <v>29</v>
      </c>
      <c r="F27" s="69" t="s">
        <v>35</v>
      </c>
      <c r="G27" s="73">
        <v>1</v>
      </c>
      <c r="H27" s="64">
        <f t="shared" si="0"/>
        <v>6</v>
      </c>
      <c r="I27" s="64"/>
      <c r="J27" s="64">
        <f t="shared" si="1"/>
        <v>0</v>
      </c>
      <c r="K27" s="64">
        <v>31</v>
      </c>
      <c r="L27" s="64">
        <f t="shared" si="2"/>
        <v>66</v>
      </c>
      <c r="M27" s="74"/>
      <c r="N27" s="64">
        <f t="shared" si="3"/>
        <v>0</v>
      </c>
      <c r="O27" s="74">
        <v>1</v>
      </c>
      <c r="P27" s="74">
        <f t="shared" si="4"/>
        <v>2</v>
      </c>
      <c r="Q27" s="74">
        <v>0</v>
      </c>
      <c r="R27" s="74">
        <f t="shared" si="5"/>
        <v>0</v>
      </c>
      <c r="S27" s="75">
        <f t="shared" si="6"/>
        <v>74</v>
      </c>
      <c r="T27" s="54"/>
      <c r="U27" s="64">
        <f t="shared" si="7"/>
        <v>0</v>
      </c>
      <c r="V27" s="64"/>
      <c r="W27" s="64">
        <f t="shared" si="8"/>
        <v>0</v>
      </c>
      <c r="X27" s="64"/>
      <c r="Y27" s="64">
        <f t="shared" si="9"/>
        <v>0</v>
      </c>
      <c r="Z27" s="64"/>
      <c r="AA27" s="64">
        <f t="shared" si="10"/>
        <v>0</v>
      </c>
      <c r="AB27" s="75">
        <f t="shared" si="11"/>
        <v>0</v>
      </c>
      <c r="AC27" s="54"/>
      <c r="AD27" s="64"/>
      <c r="AE27" s="75"/>
      <c r="AF27" s="54">
        <v>1</v>
      </c>
      <c r="AG27" s="64">
        <f t="shared" si="12"/>
        <v>12</v>
      </c>
      <c r="AH27" s="64"/>
      <c r="AI27" s="64">
        <f t="shared" si="13"/>
        <v>0</v>
      </c>
      <c r="AJ27" s="64"/>
      <c r="AK27" s="64">
        <f t="shared" si="14"/>
        <v>0</v>
      </c>
      <c r="AL27" s="64"/>
      <c r="AM27" s="64">
        <f t="shared" si="15"/>
        <v>0</v>
      </c>
      <c r="AN27" s="64"/>
      <c r="AO27" s="64">
        <f t="shared" si="16"/>
        <v>0</v>
      </c>
      <c r="AP27" s="64"/>
      <c r="AQ27" s="64">
        <f t="shared" si="17"/>
        <v>0</v>
      </c>
      <c r="AR27" s="64"/>
      <c r="AS27" s="64">
        <f t="shared" si="18"/>
        <v>0</v>
      </c>
      <c r="AT27" s="64"/>
      <c r="AU27" s="64">
        <f t="shared" si="19"/>
        <v>0</v>
      </c>
      <c r="AV27" s="64"/>
      <c r="AW27" s="64">
        <f t="shared" si="20"/>
        <v>0</v>
      </c>
      <c r="AX27" s="68">
        <f t="shared" si="21"/>
        <v>0</v>
      </c>
      <c r="AY27" s="76">
        <f t="shared" si="22"/>
        <v>12</v>
      </c>
      <c r="AZ27" s="67">
        <f t="shared" si="23"/>
        <v>86</v>
      </c>
    </row>
    <row r="28" spans="1:52" s="77" customFormat="1" ht="13.5">
      <c r="A28" s="175">
        <v>24</v>
      </c>
      <c r="B28" s="69" t="s">
        <v>243</v>
      </c>
      <c r="C28" s="70">
        <v>24503</v>
      </c>
      <c r="D28" s="71" t="s">
        <v>35</v>
      </c>
      <c r="E28" s="72" t="s">
        <v>29</v>
      </c>
      <c r="F28" s="69" t="s">
        <v>35</v>
      </c>
      <c r="G28" s="73">
        <v>1</v>
      </c>
      <c r="H28" s="64">
        <f t="shared" si="0"/>
        <v>6</v>
      </c>
      <c r="I28" s="64"/>
      <c r="J28" s="64">
        <f t="shared" si="1"/>
        <v>0</v>
      </c>
      <c r="K28" s="64">
        <v>26</v>
      </c>
      <c r="L28" s="64">
        <f t="shared" si="2"/>
        <v>56</v>
      </c>
      <c r="M28" s="74"/>
      <c r="N28" s="64">
        <f t="shared" si="3"/>
        <v>0</v>
      </c>
      <c r="O28" s="74">
        <v>1</v>
      </c>
      <c r="P28" s="74">
        <f t="shared" si="4"/>
        <v>2</v>
      </c>
      <c r="Q28" s="74">
        <v>0</v>
      </c>
      <c r="R28" s="74">
        <f t="shared" si="5"/>
        <v>0</v>
      </c>
      <c r="S28" s="75">
        <f t="shared" si="6"/>
        <v>64</v>
      </c>
      <c r="T28" s="54"/>
      <c r="U28" s="64">
        <f t="shared" si="7"/>
        <v>0</v>
      </c>
      <c r="V28" s="64"/>
      <c r="W28" s="64">
        <f t="shared" si="8"/>
        <v>0</v>
      </c>
      <c r="X28" s="64"/>
      <c r="Y28" s="64">
        <f t="shared" si="9"/>
        <v>0</v>
      </c>
      <c r="Z28" s="64"/>
      <c r="AA28" s="64">
        <f t="shared" si="10"/>
        <v>0</v>
      </c>
      <c r="AB28" s="75">
        <f t="shared" si="11"/>
        <v>0</v>
      </c>
      <c r="AC28" s="54"/>
      <c r="AD28" s="64"/>
      <c r="AE28" s="75"/>
      <c r="AF28" s="54">
        <v>1</v>
      </c>
      <c r="AG28" s="64">
        <f t="shared" si="12"/>
        <v>12</v>
      </c>
      <c r="AH28" s="64"/>
      <c r="AI28" s="64">
        <f t="shared" si="13"/>
        <v>0</v>
      </c>
      <c r="AJ28" s="64"/>
      <c r="AK28" s="64">
        <f t="shared" si="14"/>
        <v>0</v>
      </c>
      <c r="AL28" s="64"/>
      <c r="AM28" s="64">
        <f t="shared" si="15"/>
        <v>0</v>
      </c>
      <c r="AN28" s="64"/>
      <c r="AO28" s="64">
        <f t="shared" si="16"/>
        <v>0</v>
      </c>
      <c r="AP28" s="64"/>
      <c r="AQ28" s="64">
        <f t="shared" si="17"/>
        <v>0</v>
      </c>
      <c r="AR28" s="64"/>
      <c r="AS28" s="64">
        <f t="shared" si="18"/>
        <v>0</v>
      </c>
      <c r="AT28" s="64"/>
      <c r="AU28" s="64">
        <f t="shared" si="19"/>
        <v>0</v>
      </c>
      <c r="AV28" s="64"/>
      <c r="AW28" s="64">
        <f t="shared" si="20"/>
        <v>0</v>
      </c>
      <c r="AX28" s="68">
        <f t="shared" si="21"/>
        <v>0</v>
      </c>
      <c r="AY28" s="76">
        <f t="shared" si="22"/>
        <v>12</v>
      </c>
      <c r="AZ28" s="67">
        <f t="shared" si="23"/>
        <v>76</v>
      </c>
    </row>
    <row r="29" spans="1:52" s="77" customFormat="1" ht="13.5">
      <c r="A29" s="175">
        <v>25</v>
      </c>
      <c r="B29" s="69" t="s">
        <v>271</v>
      </c>
      <c r="C29" s="70">
        <v>22932</v>
      </c>
      <c r="D29" s="71" t="s">
        <v>35</v>
      </c>
      <c r="E29" s="72" t="s">
        <v>29</v>
      </c>
      <c r="F29" s="69" t="s">
        <v>35</v>
      </c>
      <c r="G29" s="73">
        <v>0</v>
      </c>
      <c r="H29" s="64">
        <f t="shared" si="0"/>
        <v>0</v>
      </c>
      <c r="I29" s="64"/>
      <c r="J29" s="64">
        <f t="shared" si="1"/>
        <v>0</v>
      </c>
      <c r="K29" s="64">
        <v>29</v>
      </c>
      <c r="L29" s="64">
        <f t="shared" si="2"/>
        <v>62</v>
      </c>
      <c r="M29" s="74"/>
      <c r="N29" s="64">
        <f t="shared" si="3"/>
        <v>0</v>
      </c>
      <c r="O29" s="74">
        <v>0</v>
      </c>
      <c r="P29" s="74">
        <f t="shared" si="4"/>
        <v>0</v>
      </c>
      <c r="Q29" s="74">
        <v>0</v>
      </c>
      <c r="R29" s="74">
        <f t="shared" si="5"/>
        <v>0</v>
      </c>
      <c r="S29" s="75">
        <f t="shared" si="6"/>
        <v>62</v>
      </c>
      <c r="T29" s="54"/>
      <c r="U29" s="64">
        <f t="shared" si="7"/>
        <v>0</v>
      </c>
      <c r="V29" s="64"/>
      <c r="W29" s="64">
        <f t="shared" si="8"/>
        <v>0</v>
      </c>
      <c r="X29" s="64"/>
      <c r="Y29" s="64">
        <f t="shared" si="9"/>
        <v>0</v>
      </c>
      <c r="Z29" s="64"/>
      <c r="AA29" s="64">
        <f t="shared" si="10"/>
        <v>0</v>
      </c>
      <c r="AB29" s="75">
        <f t="shared" si="11"/>
        <v>0</v>
      </c>
      <c r="AC29" s="54"/>
      <c r="AD29" s="64"/>
      <c r="AE29" s="75"/>
      <c r="AF29" s="54">
        <v>1</v>
      </c>
      <c r="AG29" s="64">
        <f t="shared" si="12"/>
        <v>12</v>
      </c>
      <c r="AH29" s="64"/>
      <c r="AI29" s="64">
        <f t="shared" si="13"/>
        <v>0</v>
      </c>
      <c r="AJ29" s="64"/>
      <c r="AK29" s="64">
        <f t="shared" si="14"/>
        <v>0</v>
      </c>
      <c r="AL29" s="64"/>
      <c r="AM29" s="64">
        <f t="shared" si="15"/>
        <v>0</v>
      </c>
      <c r="AN29" s="64"/>
      <c r="AO29" s="64">
        <f t="shared" si="16"/>
        <v>0</v>
      </c>
      <c r="AP29" s="64"/>
      <c r="AQ29" s="64">
        <f t="shared" si="17"/>
        <v>0</v>
      </c>
      <c r="AR29" s="64"/>
      <c r="AS29" s="64">
        <f t="shared" si="18"/>
        <v>0</v>
      </c>
      <c r="AT29" s="64"/>
      <c r="AU29" s="64">
        <f t="shared" si="19"/>
        <v>0</v>
      </c>
      <c r="AV29" s="64"/>
      <c r="AW29" s="64">
        <f t="shared" si="20"/>
        <v>0</v>
      </c>
      <c r="AX29" s="68">
        <f t="shared" si="21"/>
        <v>0</v>
      </c>
      <c r="AY29" s="76">
        <f t="shared" si="22"/>
        <v>12</v>
      </c>
      <c r="AZ29" s="67">
        <f t="shared" si="23"/>
        <v>74</v>
      </c>
    </row>
    <row r="30" spans="1:52" s="77" customFormat="1" ht="13.5">
      <c r="A30" s="175">
        <v>26</v>
      </c>
      <c r="B30" s="69" t="s">
        <v>270</v>
      </c>
      <c r="C30" s="70">
        <v>26119</v>
      </c>
      <c r="D30" s="71" t="s">
        <v>35</v>
      </c>
      <c r="E30" s="72" t="s">
        <v>29</v>
      </c>
      <c r="F30" s="69" t="s">
        <v>35</v>
      </c>
      <c r="G30" s="73">
        <v>0</v>
      </c>
      <c r="H30" s="64">
        <f t="shared" si="0"/>
        <v>0</v>
      </c>
      <c r="I30" s="64"/>
      <c r="J30" s="64">
        <f t="shared" si="1"/>
        <v>0</v>
      </c>
      <c r="K30" s="64">
        <v>7</v>
      </c>
      <c r="L30" s="64">
        <f t="shared" si="2"/>
        <v>18</v>
      </c>
      <c r="M30" s="74"/>
      <c r="N30" s="64">
        <f t="shared" si="3"/>
        <v>0</v>
      </c>
      <c r="O30" s="74">
        <v>0</v>
      </c>
      <c r="P30" s="74">
        <f t="shared" si="4"/>
        <v>0</v>
      </c>
      <c r="Q30" s="74">
        <v>0</v>
      </c>
      <c r="R30" s="74">
        <f t="shared" si="5"/>
        <v>0</v>
      </c>
      <c r="S30" s="75">
        <f t="shared" si="6"/>
        <v>18</v>
      </c>
      <c r="T30" s="54"/>
      <c r="U30" s="64">
        <f t="shared" si="7"/>
        <v>0</v>
      </c>
      <c r="V30" s="64"/>
      <c r="W30" s="64">
        <f t="shared" si="8"/>
        <v>0</v>
      </c>
      <c r="X30" s="64"/>
      <c r="Y30" s="64">
        <f t="shared" si="9"/>
        <v>0</v>
      </c>
      <c r="Z30" s="64"/>
      <c r="AA30" s="64">
        <f t="shared" si="10"/>
        <v>0</v>
      </c>
      <c r="AB30" s="75">
        <f t="shared" si="11"/>
        <v>0</v>
      </c>
      <c r="AC30" s="54"/>
      <c r="AD30" s="64"/>
      <c r="AE30" s="75"/>
      <c r="AF30" s="54">
        <v>1</v>
      </c>
      <c r="AG30" s="64">
        <f t="shared" si="12"/>
        <v>12</v>
      </c>
      <c r="AH30" s="64"/>
      <c r="AI30" s="64">
        <f t="shared" si="13"/>
        <v>0</v>
      </c>
      <c r="AJ30" s="64">
        <v>1</v>
      </c>
      <c r="AK30" s="64">
        <f t="shared" si="14"/>
        <v>3</v>
      </c>
      <c r="AL30" s="64"/>
      <c r="AM30" s="64">
        <f t="shared" si="15"/>
        <v>0</v>
      </c>
      <c r="AN30" s="64"/>
      <c r="AO30" s="64">
        <f t="shared" si="16"/>
        <v>0</v>
      </c>
      <c r="AP30" s="64"/>
      <c r="AQ30" s="64">
        <f t="shared" si="17"/>
        <v>0</v>
      </c>
      <c r="AR30" s="64"/>
      <c r="AS30" s="64">
        <f t="shared" si="18"/>
        <v>0</v>
      </c>
      <c r="AT30" s="64"/>
      <c r="AU30" s="64">
        <f t="shared" si="19"/>
        <v>0</v>
      </c>
      <c r="AV30" s="64"/>
      <c r="AW30" s="64">
        <f t="shared" si="20"/>
        <v>0</v>
      </c>
      <c r="AX30" s="68">
        <f t="shared" si="21"/>
        <v>3</v>
      </c>
      <c r="AY30" s="76">
        <f t="shared" si="22"/>
        <v>15</v>
      </c>
      <c r="AZ30" s="67">
        <f t="shared" si="23"/>
        <v>33</v>
      </c>
    </row>
    <row r="33" ht="13.5">
      <c r="B33" s="77"/>
    </row>
    <row r="34" ht="13.5">
      <c r="B34" s="77"/>
    </row>
  </sheetData>
  <sheetProtection password="D67E" sheet="1" formatCells="0" formatColumns="0" formatRows="0" insertColumns="0" insertRows="0" insertHyperlinks="0" deleteColumns="0" deleteRows="0" sort="0" autoFilter="0" pivotTables="0"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33"/>
  <sheetViews>
    <sheetView zoomScale="85" zoomScaleNormal="85" zoomScalePageLayoutView="0" workbookViewId="0" topLeftCell="A1">
      <selection activeCell="A16" sqref="A16:IV16"/>
    </sheetView>
  </sheetViews>
  <sheetFormatPr defaultColWidth="9.140625" defaultRowHeight="15"/>
  <cols>
    <col min="1" max="1" width="4.7109375" style="77" customWidth="1"/>
    <col min="2" max="2" width="29.28125" style="77" bestFit="1" customWidth="1"/>
    <col min="3" max="3" width="11.57421875" style="77" bestFit="1" customWidth="1"/>
    <col min="4" max="4" width="3.7109375" style="77" bestFit="1" customWidth="1"/>
    <col min="5" max="5" width="3.57421875" style="85" bestFit="1" customWidth="1"/>
    <col min="6" max="6" width="3.28125" style="85" customWidth="1"/>
    <col min="7" max="18" width="4.421875" style="77" customWidth="1"/>
    <col min="19" max="19" width="5.8515625" style="77" customWidth="1"/>
    <col min="20" max="20" width="7.14062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32" width="5.00390625" style="77" customWidth="1"/>
    <col min="33" max="33" width="5.140625" style="77" customWidth="1"/>
    <col min="34" max="50" width="5.00390625" style="77" customWidth="1"/>
    <col min="51" max="51" width="5.421875" style="77" customWidth="1"/>
    <col min="52" max="52" width="5.7109375" style="77" customWidth="1"/>
    <col min="53" max="16384" width="9.140625" style="77" customWidth="1"/>
  </cols>
  <sheetData>
    <row r="1" spans="1:52" ht="21.75">
      <c r="A1" s="213" t="s">
        <v>212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</row>
    <row r="2" spans="1:52" ht="30.75" customHeight="1">
      <c r="A2" s="216" t="s">
        <v>190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</row>
    <row r="3" spans="1:52" ht="25.5" customHeight="1">
      <c r="A3" s="218" t="s">
        <v>224</v>
      </c>
      <c r="B3" s="218"/>
      <c r="C3" s="218"/>
      <c r="D3" s="218"/>
      <c r="E3" s="161"/>
      <c r="F3" s="161"/>
      <c r="G3" s="218" t="s">
        <v>6</v>
      </c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 t="s">
        <v>11</v>
      </c>
      <c r="U3" s="218"/>
      <c r="V3" s="218"/>
      <c r="W3" s="218"/>
      <c r="X3" s="218"/>
      <c r="Y3" s="218"/>
      <c r="Z3" s="218"/>
      <c r="AA3" s="218"/>
      <c r="AB3" s="218"/>
      <c r="AC3" s="215" t="s">
        <v>12</v>
      </c>
      <c r="AD3" s="215"/>
      <c r="AE3" s="215"/>
      <c r="AF3" s="215" t="s">
        <v>23</v>
      </c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4" t="s">
        <v>24</v>
      </c>
    </row>
    <row r="4" spans="1:52" ht="133.5">
      <c r="A4" s="163" t="s">
        <v>225</v>
      </c>
      <c r="B4" s="164" t="s">
        <v>0</v>
      </c>
      <c r="C4" s="217" t="s">
        <v>1</v>
      </c>
      <c r="D4" s="217"/>
      <c r="E4" s="165"/>
      <c r="F4" s="165"/>
      <c r="G4" s="48" t="s">
        <v>2</v>
      </c>
      <c r="H4" s="48" t="s">
        <v>3</v>
      </c>
      <c r="I4" s="48" t="s">
        <v>221</v>
      </c>
      <c r="J4" s="48" t="s">
        <v>3</v>
      </c>
      <c r="K4" s="48" t="s">
        <v>4</v>
      </c>
      <c r="L4" s="48" t="s">
        <v>3</v>
      </c>
      <c r="M4" s="48" t="s">
        <v>222</v>
      </c>
      <c r="N4" s="48" t="s">
        <v>3</v>
      </c>
      <c r="O4" s="48" t="s">
        <v>229</v>
      </c>
      <c r="P4" s="48" t="s">
        <v>3</v>
      </c>
      <c r="Q4" s="48" t="s">
        <v>230</v>
      </c>
      <c r="R4" s="48" t="s">
        <v>3</v>
      </c>
      <c r="S4" s="162" t="s">
        <v>5</v>
      </c>
      <c r="T4" s="166" t="s">
        <v>31</v>
      </c>
      <c r="U4" s="48" t="s">
        <v>3</v>
      </c>
      <c r="V4" s="167" t="s">
        <v>7</v>
      </c>
      <c r="W4" s="48" t="s">
        <v>3</v>
      </c>
      <c r="X4" s="166" t="s">
        <v>13</v>
      </c>
      <c r="Y4" s="48" t="s">
        <v>3</v>
      </c>
      <c r="Z4" s="166" t="s">
        <v>14</v>
      </c>
      <c r="AA4" s="48" t="s">
        <v>3</v>
      </c>
      <c r="AB4" s="162" t="s">
        <v>5</v>
      </c>
      <c r="AC4" s="48" t="s">
        <v>8</v>
      </c>
      <c r="AD4" s="48" t="s">
        <v>9</v>
      </c>
      <c r="AE4" s="48" t="s">
        <v>10</v>
      </c>
      <c r="AF4" s="168" t="s">
        <v>15</v>
      </c>
      <c r="AG4" s="48" t="s">
        <v>3</v>
      </c>
      <c r="AH4" s="168" t="s">
        <v>16</v>
      </c>
      <c r="AI4" s="48" t="s">
        <v>3</v>
      </c>
      <c r="AJ4" s="168" t="s">
        <v>17</v>
      </c>
      <c r="AK4" s="48" t="s">
        <v>3</v>
      </c>
      <c r="AL4" s="168" t="s">
        <v>18</v>
      </c>
      <c r="AM4" s="48" t="s">
        <v>3</v>
      </c>
      <c r="AN4" s="168" t="s">
        <v>19</v>
      </c>
      <c r="AO4" s="48" t="s">
        <v>3</v>
      </c>
      <c r="AP4" s="168" t="s">
        <v>20</v>
      </c>
      <c r="AQ4" s="48" t="s">
        <v>3</v>
      </c>
      <c r="AR4" s="168" t="s">
        <v>21</v>
      </c>
      <c r="AS4" s="48" t="s">
        <v>3</v>
      </c>
      <c r="AT4" s="80" t="s">
        <v>231</v>
      </c>
      <c r="AU4" s="80" t="s">
        <v>3</v>
      </c>
      <c r="AV4" s="80" t="s">
        <v>232</v>
      </c>
      <c r="AW4" s="80" t="s">
        <v>3</v>
      </c>
      <c r="AX4" s="162" t="s">
        <v>25</v>
      </c>
      <c r="AY4" s="162" t="s">
        <v>22</v>
      </c>
      <c r="AZ4" s="214"/>
    </row>
    <row r="5" spans="1:52" ht="13.5">
      <c r="A5" s="64">
        <v>1</v>
      </c>
      <c r="B5" s="55" t="s">
        <v>102</v>
      </c>
      <c r="C5" s="70">
        <v>22233</v>
      </c>
      <c r="D5" s="55" t="s">
        <v>56</v>
      </c>
      <c r="E5" s="58" t="s">
        <v>29</v>
      </c>
      <c r="F5" s="58" t="s">
        <v>56</v>
      </c>
      <c r="G5" s="59">
        <v>16</v>
      </c>
      <c r="H5" s="59">
        <f aca="true" t="shared" si="0" ref="H5:H33">G5*6</f>
        <v>96</v>
      </c>
      <c r="I5" s="59"/>
      <c r="J5" s="59">
        <f aca="true" t="shared" si="1" ref="J5:J33">I5*6</f>
        <v>0</v>
      </c>
      <c r="K5" s="59">
        <v>24</v>
      </c>
      <c r="L5" s="59">
        <f aca="true" t="shared" si="2" ref="L5:L33">IF(K5&gt;4,K5*2+4,K5*4)</f>
        <v>52</v>
      </c>
      <c r="M5" s="59"/>
      <c r="N5" s="59">
        <f>IF(M5&gt;4,M5*2+4,M5*4)</f>
        <v>0</v>
      </c>
      <c r="O5" s="59">
        <v>5</v>
      </c>
      <c r="P5" s="59">
        <f aca="true" t="shared" si="3" ref="P5:P33">O5*2</f>
        <v>10</v>
      </c>
      <c r="Q5" s="59">
        <v>7</v>
      </c>
      <c r="R5" s="59">
        <f aca="true" t="shared" si="4" ref="R5:R33">Q5*3</f>
        <v>21</v>
      </c>
      <c r="S5" s="59">
        <f aca="true" t="shared" si="5" ref="S5:S33">H5+J5+L5+N5+P5+R5</f>
        <v>179</v>
      </c>
      <c r="T5" s="59"/>
      <c r="U5" s="59">
        <f aca="true" t="shared" si="6" ref="U5:U33">IF(T5=0,0,6)</f>
        <v>0</v>
      </c>
      <c r="V5" s="59"/>
      <c r="W5" s="59">
        <f aca="true" t="shared" si="7" ref="W5:W33">V5*4</f>
        <v>0</v>
      </c>
      <c r="X5" s="59"/>
      <c r="Y5" s="59">
        <f aca="true" t="shared" si="8" ref="Y5:Y33">X5*3</f>
        <v>0</v>
      </c>
      <c r="Z5" s="59"/>
      <c r="AA5" s="59">
        <f aca="true" t="shared" si="9" ref="AA5:AA33">IF(Z5=0,0,6)</f>
        <v>0</v>
      </c>
      <c r="AB5" s="59">
        <f aca="true" t="shared" si="10" ref="AB5:AB20">U5+W5+Y5+AA5</f>
        <v>0</v>
      </c>
      <c r="AC5" s="59"/>
      <c r="AD5" s="59"/>
      <c r="AE5" s="59"/>
      <c r="AF5" s="59">
        <v>1</v>
      </c>
      <c r="AG5" s="59">
        <f>AF5*12</f>
        <v>12</v>
      </c>
      <c r="AH5" s="59"/>
      <c r="AI5" s="59">
        <f>AH5*5</f>
        <v>0</v>
      </c>
      <c r="AJ5" s="59"/>
      <c r="AK5" s="59">
        <f aca="true" t="shared" si="11" ref="AK5:AK33">AJ5*3</f>
        <v>0</v>
      </c>
      <c r="AL5" s="59"/>
      <c r="AM5" s="59">
        <f>AL5*1</f>
        <v>0</v>
      </c>
      <c r="AN5" s="59"/>
      <c r="AO5" s="59">
        <f aca="true" t="shared" si="12" ref="AO5:AO33">AN5*5</f>
        <v>0</v>
      </c>
      <c r="AP5" s="59"/>
      <c r="AQ5" s="59">
        <f>AP5*5</f>
        <v>0</v>
      </c>
      <c r="AR5" s="59"/>
      <c r="AS5" s="59">
        <f>AR5*1</f>
        <v>0</v>
      </c>
      <c r="AT5" s="59"/>
      <c r="AU5" s="59">
        <f aca="true" t="shared" si="13" ref="AU5:AU33">AT5*0.5</f>
        <v>0</v>
      </c>
      <c r="AV5" s="59"/>
      <c r="AW5" s="65">
        <f aca="true" t="shared" si="14" ref="AW5:AW33">AV5*1</f>
        <v>0</v>
      </c>
      <c r="AX5" s="65">
        <f aca="true" t="shared" si="15" ref="AX5:AX33">IF(AI5+AK5+AM5+AO5+AQ5+AS5+AU5+AW5&gt;10,10,AI5+AK5+AM5+AO5+AQ5+AS5+AU5+AW5)</f>
        <v>0</v>
      </c>
      <c r="AY5" s="65">
        <f aca="true" t="shared" si="16" ref="AY5:AY33">AG5+AX5</f>
        <v>12</v>
      </c>
      <c r="AZ5" s="68">
        <f aca="true" t="shared" si="17" ref="AZ5:AZ33">S5+AB5+AY5</f>
        <v>191</v>
      </c>
    </row>
    <row r="6" spans="1:52" ht="13.5">
      <c r="A6" s="64">
        <v>2</v>
      </c>
      <c r="B6" s="55" t="s">
        <v>149</v>
      </c>
      <c r="C6" s="70">
        <v>21584</v>
      </c>
      <c r="D6" s="55" t="s">
        <v>57</v>
      </c>
      <c r="E6" s="58" t="s">
        <v>29</v>
      </c>
      <c r="F6" s="58" t="s">
        <v>56</v>
      </c>
      <c r="G6" s="59">
        <v>16</v>
      </c>
      <c r="H6" s="59">
        <f t="shared" si="0"/>
        <v>96</v>
      </c>
      <c r="I6" s="59"/>
      <c r="J6" s="59">
        <f t="shared" si="1"/>
        <v>0</v>
      </c>
      <c r="K6" s="59">
        <v>21</v>
      </c>
      <c r="L6" s="59">
        <f t="shared" si="2"/>
        <v>46</v>
      </c>
      <c r="M6" s="59"/>
      <c r="N6" s="59">
        <f>IF(M6&gt;4,M6*2+4,M6*4)</f>
        <v>0</v>
      </c>
      <c r="O6" s="59">
        <v>5</v>
      </c>
      <c r="P6" s="59">
        <f t="shared" si="3"/>
        <v>10</v>
      </c>
      <c r="Q6" s="59">
        <v>7</v>
      </c>
      <c r="R6" s="59">
        <f t="shared" si="4"/>
        <v>21</v>
      </c>
      <c r="S6" s="59">
        <f t="shared" si="5"/>
        <v>173</v>
      </c>
      <c r="T6" s="59"/>
      <c r="U6" s="59">
        <f t="shared" si="6"/>
        <v>0</v>
      </c>
      <c r="V6" s="59"/>
      <c r="W6" s="59">
        <f t="shared" si="7"/>
        <v>0</v>
      </c>
      <c r="X6" s="59"/>
      <c r="Y6" s="59">
        <f t="shared" si="8"/>
        <v>0</v>
      </c>
      <c r="Z6" s="59"/>
      <c r="AA6" s="59">
        <f t="shared" si="9"/>
        <v>0</v>
      </c>
      <c r="AB6" s="59">
        <f t="shared" si="10"/>
        <v>0</v>
      </c>
      <c r="AC6" s="59" t="s">
        <v>68</v>
      </c>
      <c r="AD6" s="59"/>
      <c r="AE6" s="59"/>
      <c r="AF6" s="59">
        <v>1</v>
      </c>
      <c r="AG6" s="59">
        <f>AF6*12</f>
        <v>12</v>
      </c>
      <c r="AH6" s="59"/>
      <c r="AI6" s="59">
        <f>AH6*5</f>
        <v>0</v>
      </c>
      <c r="AJ6" s="59"/>
      <c r="AK6" s="59">
        <f t="shared" si="11"/>
        <v>0</v>
      </c>
      <c r="AL6" s="59"/>
      <c r="AM6" s="59">
        <f>AL6*1</f>
        <v>0</v>
      </c>
      <c r="AN6" s="59">
        <v>1</v>
      </c>
      <c r="AO6" s="59">
        <f t="shared" si="12"/>
        <v>5</v>
      </c>
      <c r="AP6" s="59"/>
      <c r="AQ6" s="59">
        <f>AP6*5</f>
        <v>0</v>
      </c>
      <c r="AR6" s="59"/>
      <c r="AS6" s="59">
        <f>AR6*1</f>
        <v>0</v>
      </c>
      <c r="AT6" s="59"/>
      <c r="AU6" s="59">
        <f t="shared" si="13"/>
        <v>0</v>
      </c>
      <c r="AV6" s="59"/>
      <c r="AW6" s="65">
        <f t="shared" si="14"/>
        <v>0</v>
      </c>
      <c r="AX6" s="65">
        <f t="shared" si="15"/>
        <v>5</v>
      </c>
      <c r="AY6" s="65">
        <f t="shared" si="16"/>
        <v>17</v>
      </c>
      <c r="AZ6" s="68">
        <f t="shared" si="17"/>
        <v>190</v>
      </c>
    </row>
    <row r="7" spans="1:52" ht="13.5">
      <c r="A7" s="64">
        <v>3</v>
      </c>
      <c r="B7" s="55" t="s">
        <v>137</v>
      </c>
      <c r="C7" s="70">
        <v>20875</v>
      </c>
      <c r="D7" s="55" t="s">
        <v>56</v>
      </c>
      <c r="E7" s="58" t="s">
        <v>29</v>
      </c>
      <c r="F7" s="58" t="s">
        <v>56</v>
      </c>
      <c r="G7" s="59">
        <v>16</v>
      </c>
      <c r="H7" s="59">
        <f t="shared" si="0"/>
        <v>96</v>
      </c>
      <c r="I7" s="59"/>
      <c r="J7" s="59">
        <f t="shared" si="1"/>
        <v>0</v>
      </c>
      <c r="K7" s="59">
        <v>23</v>
      </c>
      <c r="L7" s="59">
        <f t="shared" si="2"/>
        <v>50</v>
      </c>
      <c r="M7" s="59"/>
      <c r="N7" s="59">
        <f>IF(M7&gt;4,M7*2+4,M7*4)</f>
        <v>0</v>
      </c>
      <c r="O7" s="59">
        <v>5</v>
      </c>
      <c r="P7" s="59">
        <f t="shared" si="3"/>
        <v>10</v>
      </c>
      <c r="Q7" s="59">
        <v>7</v>
      </c>
      <c r="R7" s="59">
        <f t="shared" si="4"/>
        <v>21</v>
      </c>
      <c r="S7" s="59">
        <f t="shared" si="5"/>
        <v>177</v>
      </c>
      <c r="T7" s="59"/>
      <c r="U7" s="59">
        <f t="shared" si="6"/>
        <v>0</v>
      </c>
      <c r="V7" s="59"/>
      <c r="W7" s="59">
        <f t="shared" si="7"/>
        <v>0</v>
      </c>
      <c r="X7" s="59"/>
      <c r="Y7" s="59">
        <f t="shared" si="8"/>
        <v>0</v>
      </c>
      <c r="Z7" s="59"/>
      <c r="AA7" s="59">
        <f t="shared" si="9"/>
        <v>0</v>
      </c>
      <c r="AB7" s="59">
        <f t="shared" si="10"/>
        <v>0</v>
      </c>
      <c r="AC7" s="59"/>
      <c r="AD7" s="59"/>
      <c r="AE7" s="59" t="s">
        <v>68</v>
      </c>
      <c r="AF7" s="59">
        <v>1</v>
      </c>
      <c r="AG7" s="59">
        <f>AF7*12</f>
        <v>12</v>
      </c>
      <c r="AH7" s="59"/>
      <c r="AI7" s="59">
        <f>AH7*5</f>
        <v>0</v>
      </c>
      <c r="AJ7" s="59"/>
      <c r="AK7" s="59">
        <f t="shared" si="11"/>
        <v>0</v>
      </c>
      <c r="AL7" s="59"/>
      <c r="AM7" s="59">
        <f>AL7*1</f>
        <v>0</v>
      </c>
      <c r="AN7" s="59"/>
      <c r="AO7" s="59">
        <f t="shared" si="12"/>
        <v>0</v>
      </c>
      <c r="AP7" s="59"/>
      <c r="AQ7" s="59">
        <f>AP7*5</f>
        <v>0</v>
      </c>
      <c r="AR7" s="59"/>
      <c r="AS7" s="59">
        <f>AR7*1</f>
        <v>0</v>
      </c>
      <c r="AT7" s="59"/>
      <c r="AU7" s="59">
        <f t="shared" si="13"/>
        <v>0</v>
      </c>
      <c r="AV7" s="59"/>
      <c r="AW7" s="65">
        <f t="shared" si="14"/>
        <v>0</v>
      </c>
      <c r="AX7" s="65">
        <f t="shared" si="15"/>
        <v>0</v>
      </c>
      <c r="AY7" s="65">
        <f t="shared" si="16"/>
        <v>12</v>
      </c>
      <c r="AZ7" s="68">
        <f t="shared" si="17"/>
        <v>189</v>
      </c>
    </row>
    <row r="8" spans="1:52" ht="13.5">
      <c r="A8" s="64">
        <v>4</v>
      </c>
      <c r="B8" s="55" t="s">
        <v>111</v>
      </c>
      <c r="C8" s="70">
        <v>21671</v>
      </c>
      <c r="D8" s="55" t="s">
        <v>56</v>
      </c>
      <c r="E8" s="58" t="s">
        <v>29</v>
      </c>
      <c r="F8" s="58" t="s">
        <v>56</v>
      </c>
      <c r="G8" s="59">
        <v>16</v>
      </c>
      <c r="H8" s="59">
        <f t="shared" si="0"/>
        <v>96</v>
      </c>
      <c r="I8" s="59"/>
      <c r="J8" s="59">
        <f t="shared" si="1"/>
        <v>0</v>
      </c>
      <c r="K8" s="59">
        <v>23</v>
      </c>
      <c r="L8" s="59">
        <f t="shared" si="2"/>
        <v>50</v>
      </c>
      <c r="M8" s="59"/>
      <c r="N8" s="59">
        <f>IF(M8&gt;4,M8*2+4,M8*4)</f>
        <v>0</v>
      </c>
      <c r="O8" s="59">
        <v>5</v>
      </c>
      <c r="P8" s="59">
        <f t="shared" si="3"/>
        <v>10</v>
      </c>
      <c r="Q8" s="59">
        <v>7</v>
      </c>
      <c r="R8" s="59">
        <f t="shared" si="4"/>
        <v>21</v>
      </c>
      <c r="S8" s="59">
        <f t="shared" si="5"/>
        <v>177</v>
      </c>
      <c r="T8" s="59"/>
      <c r="U8" s="59">
        <f t="shared" si="6"/>
        <v>0</v>
      </c>
      <c r="V8" s="59"/>
      <c r="W8" s="59">
        <f t="shared" si="7"/>
        <v>0</v>
      </c>
      <c r="X8" s="59"/>
      <c r="Y8" s="59">
        <f t="shared" si="8"/>
        <v>0</v>
      </c>
      <c r="Z8" s="59"/>
      <c r="AA8" s="59">
        <f t="shared" si="9"/>
        <v>0</v>
      </c>
      <c r="AB8" s="59">
        <f t="shared" si="10"/>
        <v>0</v>
      </c>
      <c r="AC8" s="59"/>
      <c r="AD8" s="59"/>
      <c r="AE8" s="59"/>
      <c r="AF8" s="59">
        <v>1</v>
      </c>
      <c r="AG8" s="59">
        <f>AF8*12</f>
        <v>12</v>
      </c>
      <c r="AH8" s="59"/>
      <c r="AI8" s="59">
        <f>AH8*5</f>
        <v>0</v>
      </c>
      <c r="AJ8" s="59"/>
      <c r="AK8" s="59">
        <f t="shared" si="11"/>
        <v>0</v>
      </c>
      <c r="AL8" s="59"/>
      <c r="AM8" s="59">
        <f>AL8*1</f>
        <v>0</v>
      </c>
      <c r="AN8" s="59"/>
      <c r="AO8" s="59">
        <f t="shared" si="12"/>
        <v>0</v>
      </c>
      <c r="AP8" s="59"/>
      <c r="AQ8" s="59">
        <f>AP8*5</f>
        <v>0</v>
      </c>
      <c r="AR8" s="59"/>
      <c r="AS8" s="59">
        <f>AR8*1</f>
        <v>0</v>
      </c>
      <c r="AT8" s="59"/>
      <c r="AU8" s="59">
        <f t="shared" si="13"/>
        <v>0</v>
      </c>
      <c r="AV8" s="59"/>
      <c r="AW8" s="65">
        <f t="shared" si="14"/>
        <v>0</v>
      </c>
      <c r="AX8" s="65">
        <f t="shared" si="15"/>
        <v>0</v>
      </c>
      <c r="AY8" s="65">
        <f t="shared" si="16"/>
        <v>12</v>
      </c>
      <c r="AZ8" s="68">
        <f t="shared" si="17"/>
        <v>189</v>
      </c>
    </row>
    <row r="9" spans="1:52" ht="13.5">
      <c r="A9" s="64">
        <v>5</v>
      </c>
      <c r="B9" s="55" t="s">
        <v>107</v>
      </c>
      <c r="C9" s="70">
        <v>22079</v>
      </c>
      <c r="D9" s="55" t="s">
        <v>56</v>
      </c>
      <c r="E9" s="58" t="s">
        <v>29</v>
      </c>
      <c r="F9" s="58" t="s">
        <v>56</v>
      </c>
      <c r="G9" s="59">
        <v>16</v>
      </c>
      <c r="H9" s="59">
        <f t="shared" si="0"/>
        <v>96</v>
      </c>
      <c r="I9" s="59"/>
      <c r="J9" s="59">
        <f t="shared" si="1"/>
        <v>0</v>
      </c>
      <c r="K9" s="59">
        <v>23</v>
      </c>
      <c r="L9" s="59">
        <f t="shared" si="2"/>
        <v>50</v>
      </c>
      <c r="M9" s="59"/>
      <c r="N9" s="59">
        <f>IF(M9&gt;4,M9*2+4,M9*4)</f>
        <v>0</v>
      </c>
      <c r="O9" s="59">
        <v>5</v>
      </c>
      <c r="P9" s="59">
        <f t="shared" si="3"/>
        <v>10</v>
      </c>
      <c r="Q9" s="59">
        <v>7</v>
      </c>
      <c r="R9" s="59">
        <f t="shared" si="4"/>
        <v>21</v>
      </c>
      <c r="S9" s="59">
        <f t="shared" si="5"/>
        <v>177</v>
      </c>
      <c r="T9" s="59"/>
      <c r="U9" s="59">
        <f t="shared" si="6"/>
        <v>0</v>
      </c>
      <c r="V9" s="59"/>
      <c r="W9" s="59">
        <f t="shared" si="7"/>
        <v>0</v>
      </c>
      <c r="X9" s="59"/>
      <c r="Y9" s="59">
        <f t="shared" si="8"/>
        <v>0</v>
      </c>
      <c r="Z9" s="59"/>
      <c r="AA9" s="59">
        <f t="shared" si="9"/>
        <v>0</v>
      </c>
      <c r="AB9" s="59">
        <f t="shared" si="10"/>
        <v>0</v>
      </c>
      <c r="AC9" s="59"/>
      <c r="AD9" s="59"/>
      <c r="AE9" s="59"/>
      <c r="AF9" s="59">
        <v>1</v>
      </c>
      <c r="AG9" s="59">
        <f>AF9*12</f>
        <v>12</v>
      </c>
      <c r="AH9" s="59"/>
      <c r="AI9" s="59">
        <f>AH9*5</f>
        <v>0</v>
      </c>
      <c r="AJ9" s="59"/>
      <c r="AK9" s="59">
        <f t="shared" si="11"/>
        <v>0</v>
      </c>
      <c r="AL9" s="59"/>
      <c r="AM9" s="59">
        <f>AL9*1</f>
        <v>0</v>
      </c>
      <c r="AN9" s="59"/>
      <c r="AO9" s="59">
        <f t="shared" si="12"/>
        <v>0</v>
      </c>
      <c r="AP9" s="59"/>
      <c r="AQ9" s="59">
        <f>AP9*5</f>
        <v>0</v>
      </c>
      <c r="AR9" s="59"/>
      <c r="AS9" s="59">
        <f>AR9*1</f>
        <v>0</v>
      </c>
      <c r="AT9" s="59"/>
      <c r="AU9" s="59">
        <f t="shared" si="13"/>
        <v>0</v>
      </c>
      <c r="AV9" s="59"/>
      <c r="AW9" s="65">
        <f t="shared" si="14"/>
        <v>0</v>
      </c>
      <c r="AX9" s="65">
        <f t="shared" si="15"/>
        <v>0</v>
      </c>
      <c r="AY9" s="65">
        <f t="shared" si="16"/>
        <v>12</v>
      </c>
      <c r="AZ9" s="68">
        <f t="shared" si="17"/>
        <v>189</v>
      </c>
    </row>
    <row r="10" spans="1:52" ht="13.5">
      <c r="A10" s="64">
        <v>6</v>
      </c>
      <c r="B10" s="55" t="s">
        <v>138</v>
      </c>
      <c r="C10" s="70">
        <v>22322</v>
      </c>
      <c r="D10" s="55" t="s">
        <v>56</v>
      </c>
      <c r="E10" s="58" t="s">
        <v>29</v>
      </c>
      <c r="F10" s="58" t="s">
        <v>56</v>
      </c>
      <c r="G10" s="59">
        <v>16</v>
      </c>
      <c r="H10" s="59">
        <f t="shared" si="0"/>
        <v>96</v>
      </c>
      <c r="I10" s="59"/>
      <c r="J10" s="59">
        <f t="shared" si="1"/>
        <v>0</v>
      </c>
      <c r="K10" s="59">
        <v>22</v>
      </c>
      <c r="L10" s="59">
        <f t="shared" si="2"/>
        <v>48</v>
      </c>
      <c r="M10" s="59"/>
      <c r="N10" s="59">
        <f>IF(M16&gt;4,M16*2+4,M16*4)</f>
        <v>0</v>
      </c>
      <c r="O10" s="59">
        <v>5</v>
      </c>
      <c r="P10" s="59">
        <f t="shared" si="3"/>
        <v>10</v>
      </c>
      <c r="Q10" s="59">
        <v>7</v>
      </c>
      <c r="R10" s="59">
        <f t="shared" si="4"/>
        <v>21</v>
      </c>
      <c r="S10" s="59">
        <f t="shared" si="5"/>
        <v>175</v>
      </c>
      <c r="T10" s="59"/>
      <c r="U10" s="59">
        <f t="shared" si="6"/>
        <v>0</v>
      </c>
      <c r="V10" s="59"/>
      <c r="W10" s="59">
        <f t="shared" si="7"/>
        <v>0</v>
      </c>
      <c r="X10" s="59"/>
      <c r="Y10" s="59">
        <f t="shared" si="8"/>
        <v>0</v>
      </c>
      <c r="Z10" s="59"/>
      <c r="AA10" s="59">
        <f t="shared" si="9"/>
        <v>0</v>
      </c>
      <c r="AB10" s="59">
        <f t="shared" si="10"/>
        <v>0</v>
      </c>
      <c r="AC10" s="59"/>
      <c r="AD10" s="59"/>
      <c r="AE10" s="59"/>
      <c r="AF10" s="59">
        <v>1</v>
      </c>
      <c r="AG10" s="59">
        <f>AF16*12</f>
        <v>12</v>
      </c>
      <c r="AH10" s="59"/>
      <c r="AI10" s="59"/>
      <c r="AJ10" s="59"/>
      <c r="AK10" s="59">
        <f t="shared" si="11"/>
        <v>0</v>
      </c>
      <c r="AL10" s="59"/>
      <c r="AM10" s="59"/>
      <c r="AN10" s="59"/>
      <c r="AO10" s="59">
        <f t="shared" si="12"/>
        <v>0</v>
      </c>
      <c r="AP10" s="59"/>
      <c r="AQ10" s="59">
        <f>AP16*5</f>
        <v>0</v>
      </c>
      <c r="AR10" s="59"/>
      <c r="AS10" s="59">
        <f>AR16*1</f>
        <v>0</v>
      </c>
      <c r="AT10" s="59"/>
      <c r="AU10" s="59">
        <f t="shared" si="13"/>
        <v>0</v>
      </c>
      <c r="AV10" s="59"/>
      <c r="AW10" s="65">
        <f t="shared" si="14"/>
        <v>0</v>
      </c>
      <c r="AX10" s="65">
        <f t="shared" si="15"/>
        <v>0</v>
      </c>
      <c r="AY10" s="65">
        <f t="shared" si="16"/>
        <v>12</v>
      </c>
      <c r="AZ10" s="68">
        <f t="shared" si="17"/>
        <v>187</v>
      </c>
    </row>
    <row r="11" spans="1:52" ht="13.5">
      <c r="A11" s="64">
        <v>7</v>
      </c>
      <c r="B11" s="55" t="s">
        <v>201</v>
      </c>
      <c r="C11" s="70">
        <v>20559</v>
      </c>
      <c r="D11" s="55" t="s">
        <v>202</v>
      </c>
      <c r="E11" s="58" t="s">
        <v>29</v>
      </c>
      <c r="F11" s="58" t="s">
        <v>56</v>
      </c>
      <c r="G11" s="59">
        <v>16</v>
      </c>
      <c r="H11" s="59">
        <f t="shared" si="0"/>
        <v>96</v>
      </c>
      <c r="I11" s="59"/>
      <c r="J11" s="59">
        <f t="shared" si="1"/>
        <v>0</v>
      </c>
      <c r="K11" s="59">
        <v>21</v>
      </c>
      <c r="L11" s="59">
        <f t="shared" si="2"/>
        <v>46</v>
      </c>
      <c r="M11" s="59"/>
      <c r="N11" s="59">
        <f>IF(M11&gt;4,M11*2+4,M11*4)</f>
        <v>0</v>
      </c>
      <c r="O11" s="59">
        <v>5</v>
      </c>
      <c r="P11" s="59">
        <f t="shared" si="3"/>
        <v>10</v>
      </c>
      <c r="Q11" s="59">
        <v>7</v>
      </c>
      <c r="R11" s="59">
        <f t="shared" si="4"/>
        <v>21</v>
      </c>
      <c r="S11" s="59">
        <f t="shared" si="5"/>
        <v>173</v>
      </c>
      <c r="T11" s="59"/>
      <c r="U11" s="59">
        <f t="shared" si="6"/>
        <v>0</v>
      </c>
      <c r="V11" s="59"/>
      <c r="W11" s="59">
        <f t="shared" si="7"/>
        <v>0</v>
      </c>
      <c r="X11" s="59"/>
      <c r="Y11" s="59">
        <f t="shared" si="8"/>
        <v>0</v>
      </c>
      <c r="Z11" s="59"/>
      <c r="AA11" s="59">
        <f t="shared" si="9"/>
        <v>0</v>
      </c>
      <c r="AB11" s="59">
        <f t="shared" si="10"/>
        <v>0</v>
      </c>
      <c r="AC11" s="59" t="s">
        <v>68</v>
      </c>
      <c r="AD11" s="59"/>
      <c r="AE11" s="59"/>
      <c r="AF11" s="59">
        <v>1</v>
      </c>
      <c r="AG11" s="59">
        <f aca="true" t="shared" si="18" ref="AG11:AG19">AF11*12</f>
        <v>12</v>
      </c>
      <c r="AH11" s="59"/>
      <c r="AI11" s="59">
        <f aca="true" t="shared" si="19" ref="AI11:AI19">AH11*5</f>
        <v>0</v>
      </c>
      <c r="AJ11" s="59"/>
      <c r="AK11" s="59">
        <f t="shared" si="11"/>
        <v>0</v>
      </c>
      <c r="AL11" s="59"/>
      <c r="AM11" s="59">
        <f aca="true" t="shared" si="20" ref="AM11:AM19">AL11*1</f>
        <v>0</v>
      </c>
      <c r="AN11" s="59"/>
      <c r="AO11" s="59">
        <f t="shared" si="12"/>
        <v>0</v>
      </c>
      <c r="AP11" s="59"/>
      <c r="AQ11" s="59">
        <f aca="true" t="shared" si="21" ref="AQ11:AQ19">AP11*5</f>
        <v>0</v>
      </c>
      <c r="AR11" s="59"/>
      <c r="AS11" s="59">
        <f aca="true" t="shared" si="22" ref="AS11:AS33">AR11*1</f>
        <v>0</v>
      </c>
      <c r="AT11" s="59"/>
      <c r="AU11" s="59">
        <f t="shared" si="13"/>
        <v>0</v>
      </c>
      <c r="AV11" s="59"/>
      <c r="AW11" s="65">
        <f t="shared" si="14"/>
        <v>0</v>
      </c>
      <c r="AX11" s="65">
        <f t="shared" si="15"/>
        <v>0</v>
      </c>
      <c r="AY11" s="65">
        <f t="shared" si="16"/>
        <v>12</v>
      </c>
      <c r="AZ11" s="68">
        <f t="shared" si="17"/>
        <v>185</v>
      </c>
    </row>
    <row r="12" spans="1:52" ht="13.5">
      <c r="A12" s="64">
        <v>8</v>
      </c>
      <c r="B12" s="55" t="s">
        <v>135</v>
      </c>
      <c r="C12" s="70">
        <v>21410</v>
      </c>
      <c r="D12" s="55" t="s">
        <v>47</v>
      </c>
      <c r="E12" s="58" t="s">
        <v>29</v>
      </c>
      <c r="F12" s="58" t="s">
        <v>56</v>
      </c>
      <c r="G12" s="59">
        <v>14</v>
      </c>
      <c r="H12" s="59">
        <f t="shared" si="0"/>
        <v>84</v>
      </c>
      <c r="I12" s="59"/>
      <c r="J12" s="59">
        <f t="shared" si="1"/>
        <v>0</v>
      </c>
      <c r="K12" s="59">
        <v>26</v>
      </c>
      <c r="L12" s="59">
        <f t="shared" si="2"/>
        <v>56</v>
      </c>
      <c r="M12" s="59"/>
      <c r="N12" s="59">
        <f>IF(M12&gt;4,M12*2+4,M12*4)</f>
        <v>0</v>
      </c>
      <c r="O12" s="59">
        <v>5</v>
      </c>
      <c r="P12" s="59">
        <f t="shared" si="3"/>
        <v>10</v>
      </c>
      <c r="Q12" s="59">
        <v>5</v>
      </c>
      <c r="R12" s="59">
        <f t="shared" si="4"/>
        <v>15</v>
      </c>
      <c r="S12" s="59">
        <f t="shared" si="5"/>
        <v>165</v>
      </c>
      <c r="T12" s="59"/>
      <c r="U12" s="59">
        <f t="shared" si="6"/>
        <v>0</v>
      </c>
      <c r="V12" s="59"/>
      <c r="W12" s="59">
        <f t="shared" si="7"/>
        <v>0</v>
      </c>
      <c r="X12" s="59"/>
      <c r="Y12" s="59">
        <f t="shared" si="8"/>
        <v>0</v>
      </c>
      <c r="Z12" s="59"/>
      <c r="AA12" s="59">
        <f t="shared" si="9"/>
        <v>0</v>
      </c>
      <c r="AB12" s="59">
        <f t="shared" si="10"/>
        <v>0</v>
      </c>
      <c r="AC12" s="59"/>
      <c r="AD12" s="59"/>
      <c r="AE12" s="59"/>
      <c r="AF12" s="59">
        <v>1</v>
      </c>
      <c r="AG12" s="59">
        <f t="shared" si="18"/>
        <v>12</v>
      </c>
      <c r="AH12" s="59"/>
      <c r="AI12" s="59">
        <f t="shared" si="19"/>
        <v>0</v>
      </c>
      <c r="AJ12" s="59">
        <v>1</v>
      </c>
      <c r="AK12" s="59">
        <f t="shared" si="11"/>
        <v>3</v>
      </c>
      <c r="AL12" s="59"/>
      <c r="AM12" s="59">
        <f t="shared" si="20"/>
        <v>0</v>
      </c>
      <c r="AN12" s="59">
        <v>1</v>
      </c>
      <c r="AO12" s="59">
        <f t="shared" si="12"/>
        <v>5</v>
      </c>
      <c r="AP12" s="59"/>
      <c r="AQ12" s="59">
        <f t="shared" si="21"/>
        <v>0</v>
      </c>
      <c r="AR12" s="59"/>
      <c r="AS12" s="59">
        <f t="shared" si="22"/>
        <v>0</v>
      </c>
      <c r="AT12" s="59"/>
      <c r="AU12" s="59">
        <f t="shared" si="13"/>
        <v>0</v>
      </c>
      <c r="AV12" s="59"/>
      <c r="AW12" s="65">
        <f t="shared" si="14"/>
        <v>0</v>
      </c>
      <c r="AX12" s="65">
        <f t="shared" si="15"/>
        <v>8</v>
      </c>
      <c r="AY12" s="65">
        <f t="shared" si="16"/>
        <v>20</v>
      </c>
      <c r="AZ12" s="68">
        <f t="shared" si="17"/>
        <v>185</v>
      </c>
    </row>
    <row r="13" spans="1:52" ht="13.5">
      <c r="A13" s="64">
        <v>9</v>
      </c>
      <c r="B13" s="55" t="s">
        <v>136</v>
      </c>
      <c r="C13" s="70">
        <v>21700</v>
      </c>
      <c r="D13" s="55" t="s">
        <v>56</v>
      </c>
      <c r="E13" s="58" t="s">
        <v>29</v>
      </c>
      <c r="F13" s="58" t="s">
        <v>56</v>
      </c>
      <c r="G13" s="59">
        <v>16</v>
      </c>
      <c r="H13" s="59">
        <f t="shared" si="0"/>
        <v>96</v>
      </c>
      <c r="I13" s="59"/>
      <c r="J13" s="59">
        <f t="shared" si="1"/>
        <v>0</v>
      </c>
      <c r="K13" s="59">
        <v>14</v>
      </c>
      <c r="L13" s="59">
        <f t="shared" si="2"/>
        <v>32</v>
      </c>
      <c r="M13" s="59">
        <v>1</v>
      </c>
      <c r="N13" s="59">
        <f>IF(M13&gt;4,M13*2+4,M13*4)</f>
        <v>4</v>
      </c>
      <c r="O13" s="59">
        <v>5</v>
      </c>
      <c r="P13" s="59">
        <f t="shared" si="3"/>
        <v>10</v>
      </c>
      <c r="Q13" s="59">
        <v>7</v>
      </c>
      <c r="R13" s="59">
        <f t="shared" si="4"/>
        <v>21</v>
      </c>
      <c r="S13" s="59">
        <f t="shared" si="5"/>
        <v>163</v>
      </c>
      <c r="T13" s="59"/>
      <c r="U13" s="59">
        <f t="shared" si="6"/>
        <v>0</v>
      </c>
      <c r="V13" s="59"/>
      <c r="W13" s="59">
        <f t="shared" si="7"/>
        <v>0</v>
      </c>
      <c r="X13" s="59"/>
      <c r="Y13" s="59">
        <f t="shared" si="8"/>
        <v>0</v>
      </c>
      <c r="Z13" s="59"/>
      <c r="AA13" s="59">
        <f t="shared" si="9"/>
        <v>0</v>
      </c>
      <c r="AB13" s="59">
        <f t="shared" si="10"/>
        <v>0</v>
      </c>
      <c r="AC13" s="59"/>
      <c r="AD13" s="59"/>
      <c r="AE13" s="64"/>
      <c r="AF13" s="59">
        <v>1</v>
      </c>
      <c r="AG13" s="59">
        <f t="shared" si="18"/>
        <v>12</v>
      </c>
      <c r="AH13" s="59">
        <v>2</v>
      </c>
      <c r="AI13" s="59">
        <f t="shared" si="19"/>
        <v>10</v>
      </c>
      <c r="AJ13" s="59">
        <v>1</v>
      </c>
      <c r="AK13" s="59">
        <f t="shared" si="11"/>
        <v>3</v>
      </c>
      <c r="AL13" s="59">
        <v>2</v>
      </c>
      <c r="AM13" s="59">
        <f t="shared" si="20"/>
        <v>2</v>
      </c>
      <c r="AN13" s="59">
        <v>1</v>
      </c>
      <c r="AO13" s="59">
        <f t="shared" si="12"/>
        <v>5</v>
      </c>
      <c r="AP13" s="59"/>
      <c r="AQ13" s="59">
        <f t="shared" si="21"/>
        <v>0</v>
      </c>
      <c r="AR13" s="59"/>
      <c r="AS13" s="59">
        <f t="shared" si="22"/>
        <v>0</v>
      </c>
      <c r="AT13" s="59"/>
      <c r="AU13" s="59">
        <f t="shared" si="13"/>
        <v>0</v>
      </c>
      <c r="AV13" s="59"/>
      <c r="AW13" s="65">
        <f t="shared" si="14"/>
        <v>0</v>
      </c>
      <c r="AX13" s="65">
        <f t="shared" si="15"/>
        <v>10</v>
      </c>
      <c r="AY13" s="65">
        <f t="shared" si="16"/>
        <v>22</v>
      </c>
      <c r="AZ13" s="68">
        <f t="shared" si="17"/>
        <v>185</v>
      </c>
    </row>
    <row r="14" spans="1:52" ht="13.5">
      <c r="A14" s="64">
        <v>10</v>
      </c>
      <c r="B14" s="55" t="s">
        <v>103</v>
      </c>
      <c r="C14" s="70">
        <v>21809</v>
      </c>
      <c r="D14" s="55" t="s">
        <v>56</v>
      </c>
      <c r="E14" s="58" t="s">
        <v>29</v>
      </c>
      <c r="F14" s="58" t="s">
        <v>56</v>
      </c>
      <c r="G14" s="59">
        <v>16</v>
      </c>
      <c r="H14" s="59">
        <f t="shared" si="0"/>
        <v>96</v>
      </c>
      <c r="I14" s="59"/>
      <c r="J14" s="59">
        <f t="shared" si="1"/>
        <v>0</v>
      </c>
      <c r="K14" s="59">
        <v>21</v>
      </c>
      <c r="L14" s="59">
        <f t="shared" si="2"/>
        <v>46</v>
      </c>
      <c r="M14" s="59"/>
      <c r="N14" s="59">
        <f>IF(M19&gt;4,M19*2+4,M19*4)</f>
        <v>0</v>
      </c>
      <c r="O14" s="59">
        <v>5</v>
      </c>
      <c r="P14" s="59">
        <f t="shared" si="3"/>
        <v>10</v>
      </c>
      <c r="Q14" s="59">
        <v>7</v>
      </c>
      <c r="R14" s="59">
        <f t="shared" si="4"/>
        <v>21</v>
      </c>
      <c r="S14" s="59">
        <f t="shared" si="5"/>
        <v>173</v>
      </c>
      <c r="T14" s="59"/>
      <c r="U14" s="59">
        <f t="shared" si="6"/>
        <v>0</v>
      </c>
      <c r="V14" s="59"/>
      <c r="W14" s="59">
        <f t="shared" si="7"/>
        <v>0</v>
      </c>
      <c r="X14" s="59"/>
      <c r="Y14" s="59">
        <f t="shared" si="8"/>
        <v>0</v>
      </c>
      <c r="Z14" s="59"/>
      <c r="AA14" s="59">
        <f t="shared" si="9"/>
        <v>0</v>
      </c>
      <c r="AB14" s="59">
        <f t="shared" si="10"/>
        <v>0</v>
      </c>
      <c r="AC14" s="59"/>
      <c r="AD14" s="59"/>
      <c r="AE14" s="59"/>
      <c r="AF14" s="59">
        <v>1</v>
      </c>
      <c r="AG14" s="59">
        <f t="shared" si="18"/>
        <v>12</v>
      </c>
      <c r="AH14" s="59"/>
      <c r="AI14" s="59">
        <f t="shared" si="19"/>
        <v>0</v>
      </c>
      <c r="AJ14" s="59"/>
      <c r="AK14" s="59">
        <f t="shared" si="11"/>
        <v>0</v>
      </c>
      <c r="AL14" s="59"/>
      <c r="AM14" s="59">
        <f t="shared" si="20"/>
        <v>0</v>
      </c>
      <c r="AN14" s="59"/>
      <c r="AO14" s="59">
        <f t="shared" si="12"/>
        <v>0</v>
      </c>
      <c r="AP14" s="59"/>
      <c r="AQ14" s="59">
        <f t="shared" si="21"/>
        <v>0</v>
      </c>
      <c r="AR14" s="59"/>
      <c r="AS14" s="59">
        <f t="shared" si="22"/>
        <v>0</v>
      </c>
      <c r="AT14" s="59"/>
      <c r="AU14" s="59">
        <f t="shared" si="13"/>
        <v>0</v>
      </c>
      <c r="AV14" s="59"/>
      <c r="AW14" s="65">
        <f t="shared" si="14"/>
        <v>0</v>
      </c>
      <c r="AX14" s="65">
        <f t="shared" si="15"/>
        <v>0</v>
      </c>
      <c r="AY14" s="65">
        <f t="shared" si="16"/>
        <v>12</v>
      </c>
      <c r="AZ14" s="68">
        <f t="shared" si="17"/>
        <v>185</v>
      </c>
    </row>
    <row r="15" spans="1:52" ht="13.5">
      <c r="A15" s="64">
        <v>11</v>
      </c>
      <c r="B15" s="55" t="s">
        <v>105</v>
      </c>
      <c r="C15" s="70">
        <v>21153</v>
      </c>
      <c r="D15" s="55" t="s">
        <v>56</v>
      </c>
      <c r="E15" s="58" t="s">
        <v>29</v>
      </c>
      <c r="F15" s="58" t="s">
        <v>56</v>
      </c>
      <c r="G15" s="59">
        <v>16</v>
      </c>
      <c r="H15" s="59">
        <f t="shared" si="0"/>
        <v>96</v>
      </c>
      <c r="I15" s="59"/>
      <c r="J15" s="59">
        <f t="shared" si="1"/>
        <v>0</v>
      </c>
      <c r="K15" s="59">
        <v>20</v>
      </c>
      <c r="L15" s="59">
        <f t="shared" si="2"/>
        <v>44</v>
      </c>
      <c r="M15" s="59"/>
      <c r="N15" s="59">
        <f aca="true" t="shared" si="23" ref="N15:N33">IF(M15&gt;4,M15*2+4,M15*4)</f>
        <v>0</v>
      </c>
      <c r="O15" s="59">
        <v>5</v>
      </c>
      <c r="P15" s="59">
        <f t="shared" si="3"/>
        <v>10</v>
      </c>
      <c r="Q15" s="59">
        <v>7</v>
      </c>
      <c r="R15" s="59">
        <f t="shared" si="4"/>
        <v>21</v>
      </c>
      <c r="S15" s="59">
        <f t="shared" si="5"/>
        <v>171</v>
      </c>
      <c r="T15" s="59"/>
      <c r="U15" s="59">
        <f t="shared" si="6"/>
        <v>0</v>
      </c>
      <c r="V15" s="59"/>
      <c r="W15" s="59">
        <f t="shared" si="7"/>
        <v>0</v>
      </c>
      <c r="X15" s="59"/>
      <c r="Y15" s="59">
        <f t="shared" si="8"/>
        <v>0</v>
      </c>
      <c r="Z15" s="59"/>
      <c r="AA15" s="59">
        <f t="shared" si="9"/>
        <v>0</v>
      </c>
      <c r="AB15" s="59">
        <f t="shared" si="10"/>
        <v>0</v>
      </c>
      <c r="AC15" s="59"/>
      <c r="AD15" s="59"/>
      <c r="AE15" s="59"/>
      <c r="AF15" s="59">
        <v>1</v>
      </c>
      <c r="AG15" s="59">
        <f t="shared" si="18"/>
        <v>12</v>
      </c>
      <c r="AH15" s="59"/>
      <c r="AI15" s="59">
        <f t="shared" si="19"/>
        <v>0</v>
      </c>
      <c r="AJ15" s="59"/>
      <c r="AK15" s="59">
        <f t="shared" si="11"/>
        <v>0</v>
      </c>
      <c r="AL15" s="59"/>
      <c r="AM15" s="59">
        <f t="shared" si="20"/>
        <v>0</v>
      </c>
      <c r="AN15" s="59"/>
      <c r="AO15" s="59">
        <f t="shared" si="12"/>
        <v>0</v>
      </c>
      <c r="AP15" s="59"/>
      <c r="AQ15" s="59">
        <f t="shared" si="21"/>
        <v>0</v>
      </c>
      <c r="AR15" s="59"/>
      <c r="AS15" s="59">
        <f t="shared" si="22"/>
        <v>0</v>
      </c>
      <c r="AT15" s="59"/>
      <c r="AU15" s="59">
        <f t="shared" si="13"/>
        <v>0</v>
      </c>
      <c r="AV15" s="59"/>
      <c r="AW15" s="65">
        <f t="shared" si="14"/>
        <v>0</v>
      </c>
      <c r="AX15" s="65">
        <f t="shared" si="15"/>
        <v>0</v>
      </c>
      <c r="AY15" s="65">
        <f t="shared" si="16"/>
        <v>12</v>
      </c>
      <c r="AZ15" s="68">
        <f t="shared" si="17"/>
        <v>183</v>
      </c>
    </row>
    <row r="16" spans="1:52" ht="13.5">
      <c r="A16" s="64">
        <v>12</v>
      </c>
      <c r="B16" s="55" t="s">
        <v>109</v>
      </c>
      <c r="C16" s="70">
        <v>22375</v>
      </c>
      <c r="D16" s="55" t="s">
        <v>56</v>
      </c>
      <c r="E16" s="58" t="s">
        <v>29</v>
      </c>
      <c r="F16" s="58" t="s">
        <v>56</v>
      </c>
      <c r="G16" s="59">
        <v>16</v>
      </c>
      <c r="H16" s="59">
        <f t="shared" si="0"/>
        <v>96</v>
      </c>
      <c r="I16" s="59"/>
      <c r="J16" s="59">
        <f t="shared" si="1"/>
        <v>0</v>
      </c>
      <c r="K16" s="59">
        <v>19</v>
      </c>
      <c r="L16" s="59">
        <f t="shared" si="2"/>
        <v>42</v>
      </c>
      <c r="M16" s="59"/>
      <c r="N16" s="59">
        <f t="shared" si="23"/>
        <v>0</v>
      </c>
      <c r="O16" s="59">
        <v>5</v>
      </c>
      <c r="P16" s="59">
        <f t="shared" si="3"/>
        <v>10</v>
      </c>
      <c r="Q16" s="59">
        <v>7</v>
      </c>
      <c r="R16" s="59">
        <f t="shared" si="4"/>
        <v>21</v>
      </c>
      <c r="S16" s="59">
        <f t="shared" si="5"/>
        <v>169</v>
      </c>
      <c r="T16" s="59"/>
      <c r="U16" s="59">
        <f t="shared" si="6"/>
        <v>0</v>
      </c>
      <c r="V16" s="59"/>
      <c r="W16" s="59">
        <f t="shared" si="7"/>
        <v>0</v>
      </c>
      <c r="X16" s="59"/>
      <c r="Y16" s="59">
        <f t="shared" si="8"/>
        <v>0</v>
      </c>
      <c r="Z16" s="59"/>
      <c r="AA16" s="59">
        <f t="shared" si="9"/>
        <v>0</v>
      </c>
      <c r="AB16" s="59">
        <f t="shared" si="10"/>
        <v>0</v>
      </c>
      <c r="AC16" s="59"/>
      <c r="AD16" s="59"/>
      <c r="AE16" s="59" t="s">
        <v>68</v>
      </c>
      <c r="AF16" s="59">
        <v>1</v>
      </c>
      <c r="AG16" s="59">
        <f t="shared" si="18"/>
        <v>12</v>
      </c>
      <c r="AH16" s="59"/>
      <c r="AI16" s="59">
        <f t="shared" si="19"/>
        <v>0</v>
      </c>
      <c r="AJ16" s="59"/>
      <c r="AK16" s="59">
        <f t="shared" si="11"/>
        <v>0</v>
      </c>
      <c r="AL16" s="59">
        <v>2</v>
      </c>
      <c r="AM16" s="59">
        <f t="shared" si="20"/>
        <v>2</v>
      </c>
      <c r="AN16" s="59"/>
      <c r="AO16" s="59">
        <f t="shared" si="12"/>
        <v>0</v>
      </c>
      <c r="AP16" s="59"/>
      <c r="AQ16" s="59">
        <f t="shared" si="21"/>
        <v>0</v>
      </c>
      <c r="AR16" s="59"/>
      <c r="AS16" s="59">
        <f t="shared" si="22"/>
        <v>0</v>
      </c>
      <c r="AT16" s="59"/>
      <c r="AU16" s="59">
        <f t="shared" si="13"/>
        <v>0</v>
      </c>
      <c r="AV16" s="59"/>
      <c r="AW16" s="65">
        <f t="shared" si="14"/>
        <v>0</v>
      </c>
      <c r="AX16" s="65">
        <f t="shared" si="15"/>
        <v>2</v>
      </c>
      <c r="AY16" s="65">
        <f t="shared" si="16"/>
        <v>14</v>
      </c>
      <c r="AZ16" s="68">
        <f t="shared" si="17"/>
        <v>183</v>
      </c>
    </row>
    <row r="17" spans="1:52" ht="13.5">
      <c r="A17" s="64">
        <v>13</v>
      </c>
      <c r="B17" s="55" t="s">
        <v>106</v>
      </c>
      <c r="C17" s="70">
        <v>21995</v>
      </c>
      <c r="D17" s="55" t="s">
        <v>56</v>
      </c>
      <c r="E17" s="58" t="s">
        <v>29</v>
      </c>
      <c r="F17" s="58" t="s">
        <v>56</v>
      </c>
      <c r="G17" s="59">
        <v>14</v>
      </c>
      <c r="H17" s="59">
        <f t="shared" si="0"/>
        <v>84</v>
      </c>
      <c r="I17" s="59"/>
      <c r="J17" s="59">
        <f t="shared" si="1"/>
        <v>0</v>
      </c>
      <c r="K17" s="59">
        <v>20</v>
      </c>
      <c r="L17" s="59">
        <f t="shared" si="2"/>
        <v>44</v>
      </c>
      <c r="M17" s="59"/>
      <c r="N17" s="59">
        <f t="shared" si="23"/>
        <v>0</v>
      </c>
      <c r="O17" s="59">
        <v>5</v>
      </c>
      <c r="P17" s="59">
        <f t="shared" si="3"/>
        <v>10</v>
      </c>
      <c r="Q17" s="59">
        <v>7</v>
      </c>
      <c r="R17" s="59">
        <f t="shared" si="4"/>
        <v>21</v>
      </c>
      <c r="S17" s="59">
        <f t="shared" si="5"/>
        <v>159</v>
      </c>
      <c r="T17" s="59"/>
      <c r="U17" s="59">
        <f t="shared" si="6"/>
        <v>0</v>
      </c>
      <c r="V17" s="59"/>
      <c r="W17" s="59">
        <f t="shared" si="7"/>
        <v>0</v>
      </c>
      <c r="X17" s="59"/>
      <c r="Y17" s="59">
        <f t="shared" si="8"/>
        <v>0</v>
      </c>
      <c r="Z17" s="59"/>
      <c r="AA17" s="59">
        <f t="shared" si="9"/>
        <v>0</v>
      </c>
      <c r="AB17" s="59">
        <f t="shared" si="10"/>
        <v>0</v>
      </c>
      <c r="AC17" s="59"/>
      <c r="AD17" s="59"/>
      <c r="AE17" s="59"/>
      <c r="AF17" s="59">
        <v>1</v>
      </c>
      <c r="AG17" s="59">
        <f t="shared" si="18"/>
        <v>12</v>
      </c>
      <c r="AH17" s="59"/>
      <c r="AI17" s="59">
        <f t="shared" si="19"/>
        <v>0</v>
      </c>
      <c r="AJ17" s="59"/>
      <c r="AK17" s="59">
        <f t="shared" si="11"/>
        <v>0</v>
      </c>
      <c r="AL17" s="59"/>
      <c r="AM17" s="59">
        <f t="shared" si="20"/>
        <v>0</v>
      </c>
      <c r="AN17" s="59">
        <v>2</v>
      </c>
      <c r="AO17" s="59">
        <f t="shared" si="12"/>
        <v>10</v>
      </c>
      <c r="AP17" s="59"/>
      <c r="AQ17" s="59">
        <f t="shared" si="21"/>
        <v>0</v>
      </c>
      <c r="AR17" s="59"/>
      <c r="AS17" s="59">
        <f t="shared" si="22"/>
        <v>0</v>
      </c>
      <c r="AT17" s="59"/>
      <c r="AU17" s="59">
        <f t="shared" si="13"/>
        <v>0</v>
      </c>
      <c r="AV17" s="59"/>
      <c r="AW17" s="65">
        <f t="shared" si="14"/>
        <v>0</v>
      </c>
      <c r="AX17" s="65">
        <f t="shared" si="15"/>
        <v>10</v>
      </c>
      <c r="AY17" s="65">
        <f t="shared" si="16"/>
        <v>22</v>
      </c>
      <c r="AZ17" s="68">
        <f t="shared" si="17"/>
        <v>181</v>
      </c>
    </row>
    <row r="18" spans="1:52" ht="13.5">
      <c r="A18" s="64">
        <v>14</v>
      </c>
      <c r="B18" s="55" t="s">
        <v>101</v>
      </c>
      <c r="C18" s="70">
        <v>22159</v>
      </c>
      <c r="D18" s="55" t="s">
        <v>56</v>
      </c>
      <c r="E18" s="58" t="s">
        <v>29</v>
      </c>
      <c r="F18" s="58" t="s">
        <v>56</v>
      </c>
      <c r="G18" s="59">
        <v>16</v>
      </c>
      <c r="H18" s="59">
        <f t="shared" si="0"/>
        <v>96</v>
      </c>
      <c r="I18" s="59"/>
      <c r="J18" s="59">
        <f t="shared" si="1"/>
        <v>0</v>
      </c>
      <c r="K18" s="59">
        <v>21</v>
      </c>
      <c r="L18" s="59">
        <f t="shared" si="2"/>
        <v>46</v>
      </c>
      <c r="M18" s="59"/>
      <c r="N18" s="59">
        <f t="shared" si="23"/>
        <v>0</v>
      </c>
      <c r="O18" s="59">
        <v>3</v>
      </c>
      <c r="P18" s="59">
        <f t="shared" si="3"/>
        <v>6</v>
      </c>
      <c r="Q18" s="59">
        <v>7</v>
      </c>
      <c r="R18" s="59">
        <f t="shared" si="4"/>
        <v>21</v>
      </c>
      <c r="S18" s="59">
        <f t="shared" si="5"/>
        <v>169</v>
      </c>
      <c r="T18" s="59"/>
      <c r="U18" s="59">
        <f t="shared" si="6"/>
        <v>0</v>
      </c>
      <c r="V18" s="59"/>
      <c r="W18" s="59">
        <f t="shared" si="7"/>
        <v>0</v>
      </c>
      <c r="X18" s="59"/>
      <c r="Y18" s="59">
        <f t="shared" si="8"/>
        <v>0</v>
      </c>
      <c r="Z18" s="59"/>
      <c r="AA18" s="59">
        <f t="shared" si="9"/>
        <v>0</v>
      </c>
      <c r="AB18" s="59">
        <f t="shared" si="10"/>
        <v>0</v>
      </c>
      <c r="AC18" s="59"/>
      <c r="AD18" s="59"/>
      <c r="AE18" s="59" t="s">
        <v>68</v>
      </c>
      <c r="AF18" s="59">
        <v>1</v>
      </c>
      <c r="AG18" s="59">
        <f t="shared" si="18"/>
        <v>12</v>
      </c>
      <c r="AH18" s="59"/>
      <c r="AI18" s="59">
        <f t="shared" si="19"/>
        <v>0</v>
      </c>
      <c r="AJ18" s="59"/>
      <c r="AK18" s="59">
        <f t="shared" si="11"/>
        <v>0</v>
      </c>
      <c r="AL18" s="59"/>
      <c r="AM18" s="59">
        <f t="shared" si="20"/>
        <v>0</v>
      </c>
      <c r="AN18" s="59"/>
      <c r="AO18" s="59">
        <f t="shared" si="12"/>
        <v>0</v>
      </c>
      <c r="AP18" s="59"/>
      <c r="AQ18" s="59">
        <f t="shared" si="21"/>
        <v>0</v>
      </c>
      <c r="AR18" s="59"/>
      <c r="AS18" s="59">
        <f t="shared" si="22"/>
        <v>0</v>
      </c>
      <c r="AT18" s="59"/>
      <c r="AU18" s="59">
        <f t="shared" si="13"/>
        <v>0</v>
      </c>
      <c r="AV18" s="59"/>
      <c r="AW18" s="65">
        <f t="shared" si="14"/>
        <v>0</v>
      </c>
      <c r="AX18" s="65">
        <f t="shared" si="15"/>
        <v>0</v>
      </c>
      <c r="AY18" s="65">
        <f t="shared" si="16"/>
        <v>12</v>
      </c>
      <c r="AZ18" s="68">
        <f t="shared" si="17"/>
        <v>181</v>
      </c>
    </row>
    <row r="19" spans="1:52" ht="13.5">
      <c r="A19" s="64">
        <v>15</v>
      </c>
      <c r="B19" s="55" t="s">
        <v>227</v>
      </c>
      <c r="C19" s="70">
        <v>22289</v>
      </c>
      <c r="D19" s="55" t="s">
        <v>56</v>
      </c>
      <c r="E19" s="58" t="s">
        <v>29</v>
      </c>
      <c r="F19" s="58" t="s">
        <v>56</v>
      </c>
      <c r="G19" s="59">
        <v>16</v>
      </c>
      <c r="H19" s="59">
        <f t="shared" si="0"/>
        <v>96</v>
      </c>
      <c r="I19" s="59"/>
      <c r="J19" s="59">
        <f t="shared" si="1"/>
        <v>0</v>
      </c>
      <c r="K19" s="59">
        <v>18</v>
      </c>
      <c r="L19" s="59">
        <f t="shared" si="2"/>
        <v>40</v>
      </c>
      <c r="M19" s="59"/>
      <c r="N19" s="59">
        <f t="shared" si="23"/>
        <v>0</v>
      </c>
      <c r="O19" s="59">
        <v>5</v>
      </c>
      <c r="P19" s="59">
        <f t="shared" si="3"/>
        <v>10</v>
      </c>
      <c r="Q19" s="59">
        <v>7</v>
      </c>
      <c r="R19" s="59">
        <f t="shared" si="4"/>
        <v>21</v>
      </c>
      <c r="S19" s="59">
        <f t="shared" si="5"/>
        <v>167</v>
      </c>
      <c r="T19" s="59"/>
      <c r="U19" s="59">
        <f t="shared" si="6"/>
        <v>0</v>
      </c>
      <c r="V19" s="59"/>
      <c r="W19" s="59">
        <f t="shared" si="7"/>
        <v>0</v>
      </c>
      <c r="X19" s="59"/>
      <c r="Y19" s="59">
        <f t="shared" si="8"/>
        <v>0</v>
      </c>
      <c r="Z19" s="59"/>
      <c r="AA19" s="59">
        <f t="shared" si="9"/>
        <v>0</v>
      </c>
      <c r="AB19" s="59">
        <f t="shared" si="10"/>
        <v>0</v>
      </c>
      <c r="AC19" s="59"/>
      <c r="AD19" s="59"/>
      <c r="AE19" s="59"/>
      <c r="AF19" s="59">
        <v>1</v>
      </c>
      <c r="AG19" s="59">
        <f t="shared" si="18"/>
        <v>12</v>
      </c>
      <c r="AH19" s="59"/>
      <c r="AI19" s="59">
        <f t="shared" si="19"/>
        <v>0</v>
      </c>
      <c r="AJ19" s="59"/>
      <c r="AK19" s="59">
        <f t="shared" si="11"/>
        <v>0</v>
      </c>
      <c r="AL19" s="59">
        <v>2</v>
      </c>
      <c r="AM19" s="59">
        <f t="shared" si="20"/>
        <v>2</v>
      </c>
      <c r="AN19" s="59"/>
      <c r="AO19" s="59">
        <f t="shared" si="12"/>
        <v>0</v>
      </c>
      <c r="AP19" s="59"/>
      <c r="AQ19" s="59">
        <f t="shared" si="21"/>
        <v>0</v>
      </c>
      <c r="AR19" s="59"/>
      <c r="AS19" s="59">
        <f t="shared" si="22"/>
        <v>0</v>
      </c>
      <c r="AT19" s="59"/>
      <c r="AU19" s="59">
        <f t="shared" si="13"/>
        <v>0</v>
      </c>
      <c r="AV19" s="59"/>
      <c r="AW19" s="65">
        <f t="shared" si="14"/>
        <v>0</v>
      </c>
      <c r="AX19" s="65">
        <f t="shared" si="15"/>
        <v>2</v>
      </c>
      <c r="AY19" s="65">
        <f t="shared" si="16"/>
        <v>14</v>
      </c>
      <c r="AZ19" s="68">
        <f t="shared" si="17"/>
        <v>181</v>
      </c>
    </row>
    <row r="20" spans="1:52" ht="13.5">
      <c r="A20" s="64">
        <v>16</v>
      </c>
      <c r="B20" s="55" t="s">
        <v>110</v>
      </c>
      <c r="C20" s="70">
        <v>24980</v>
      </c>
      <c r="D20" s="55" t="s">
        <v>56</v>
      </c>
      <c r="E20" s="58" t="s">
        <v>29</v>
      </c>
      <c r="F20" s="58" t="s">
        <v>56</v>
      </c>
      <c r="G20" s="59">
        <v>16</v>
      </c>
      <c r="H20" s="59">
        <f t="shared" si="0"/>
        <v>96</v>
      </c>
      <c r="I20" s="59"/>
      <c r="J20" s="59">
        <f t="shared" si="1"/>
        <v>0</v>
      </c>
      <c r="K20" s="59">
        <v>13</v>
      </c>
      <c r="L20" s="59">
        <f t="shared" si="2"/>
        <v>30</v>
      </c>
      <c r="M20" s="59"/>
      <c r="N20" s="59">
        <f t="shared" si="23"/>
        <v>0</v>
      </c>
      <c r="O20" s="59">
        <v>5</v>
      </c>
      <c r="P20" s="59">
        <f t="shared" si="3"/>
        <v>10</v>
      </c>
      <c r="Q20" s="59">
        <v>7</v>
      </c>
      <c r="R20" s="59">
        <f t="shared" si="4"/>
        <v>21</v>
      </c>
      <c r="S20" s="59">
        <f t="shared" si="5"/>
        <v>157</v>
      </c>
      <c r="T20" s="59"/>
      <c r="U20" s="59">
        <f t="shared" si="6"/>
        <v>0</v>
      </c>
      <c r="V20" s="59"/>
      <c r="W20" s="59">
        <f t="shared" si="7"/>
        <v>0</v>
      </c>
      <c r="X20" s="59">
        <v>2</v>
      </c>
      <c r="Y20" s="59">
        <f t="shared" si="8"/>
        <v>6</v>
      </c>
      <c r="Z20" s="59"/>
      <c r="AA20" s="59">
        <f t="shared" si="9"/>
        <v>0</v>
      </c>
      <c r="AB20" s="59">
        <f t="shared" si="10"/>
        <v>6</v>
      </c>
      <c r="AC20" s="59"/>
      <c r="AD20" s="59"/>
      <c r="AE20" s="59"/>
      <c r="AF20" s="59">
        <v>1</v>
      </c>
      <c r="AG20" s="59">
        <f aca="true" t="shared" si="24" ref="AG20:AG33">AF20*12</f>
        <v>12</v>
      </c>
      <c r="AH20" s="59"/>
      <c r="AI20" s="59">
        <f aca="true" t="shared" si="25" ref="AI20:AI33">AH20*5</f>
        <v>0</v>
      </c>
      <c r="AJ20" s="59">
        <v>1</v>
      </c>
      <c r="AK20" s="59">
        <f t="shared" si="11"/>
        <v>3</v>
      </c>
      <c r="AL20" s="59"/>
      <c r="AM20" s="59">
        <f aca="true" t="shared" si="26" ref="AM20:AM33">AL20*1</f>
        <v>0</v>
      </c>
      <c r="AN20" s="59"/>
      <c r="AO20" s="59">
        <f t="shared" si="12"/>
        <v>0</v>
      </c>
      <c r="AP20" s="59"/>
      <c r="AQ20" s="59">
        <f aca="true" t="shared" si="27" ref="AQ20:AQ33">AP20*5</f>
        <v>0</v>
      </c>
      <c r="AR20" s="59"/>
      <c r="AS20" s="59">
        <f t="shared" si="22"/>
        <v>0</v>
      </c>
      <c r="AT20" s="59"/>
      <c r="AU20" s="59">
        <f t="shared" si="13"/>
        <v>0</v>
      </c>
      <c r="AV20" s="59"/>
      <c r="AW20" s="65">
        <f t="shared" si="14"/>
        <v>0</v>
      </c>
      <c r="AX20" s="65">
        <f t="shared" si="15"/>
        <v>3</v>
      </c>
      <c r="AY20" s="65">
        <f t="shared" si="16"/>
        <v>15</v>
      </c>
      <c r="AZ20" s="68">
        <f t="shared" si="17"/>
        <v>178</v>
      </c>
    </row>
    <row r="21" spans="1:52" ht="13.5">
      <c r="A21" s="64">
        <v>17</v>
      </c>
      <c r="B21" s="55" t="s">
        <v>218</v>
      </c>
      <c r="C21" s="70">
        <v>21209</v>
      </c>
      <c r="D21" s="55" t="s">
        <v>134</v>
      </c>
      <c r="E21" s="58" t="s">
        <v>29</v>
      </c>
      <c r="F21" s="58" t="s">
        <v>56</v>
      </c>
      <c r="G21" s="59">
        <v>14</v>
      </c>
      <c r="H21" s="59">
        <f t="shared" si="0"/>
        <v>84</v>
      </c>
      <c r="I21" s="59"/>
      <c r="J21" s="59">
        <f t="shared" si="1"/>
        <v>0</v>
      </c>
      <c r="K21" s="59">
        <v>22</v>
      </c>
      <c r="L21" s="59">
        <f t="shared" si="2"/>
        <v>48</v>
      </c>
      <c r="M21" s="59"/>
      <c r="N21" s="59">
        <f t="shared" si="23"/>
        <v>0</v>
      </c>
      <c r="O21" s="59">
        <v>5</v>
      </c>
      <c r="P21" s="59">
        <f t="shared" si="3"/>
        <v>10</v>
      </c>
      <c r="Q21" s="59">
        <v>7</v>
      </c>
      <c r="R21" s="59">
        <f t="shared" si="4"/>
        <v>21</v>
      </c>
      <c r="S21" s="59">
        <f t="shared" si="5"/>
        <v>163</v>
      </c>
      <c r="T21" s="59"/>
      <c r="U21" s="59">
        <f t="shared" si="6"/>
        <v>0</v>
      </c>
      <c r="V21" s="59"/>
      <c r="W21" s="59">
        <f t="shared" si="7"/>
        <v>0</v>
      </c>
      <c r="X21" s="59"/>
      <c r="Y21" s="59">
        <f t="shared" si="8"/>
        <v>0</v>
      </c>
      <c r="Z21" s="59"/>
      <c r="AA21" s="59">
        <f t="shared" si="9"/>
        <v>0</v>
      </c>
      <c r="AB21" s="59"/>
      <c r="AC21" s="59"/>
      <c r="AD21" s="59"/>
      <c r="AE21" s="59"/>
      <c r="AF21" s="59">
        <v>1</v>
      </c>
      <c r="AG21" s="59">
        <f t="shared" si="24"/>
        <v>12</v>
      </c>
      <c r="AH21" s="59"/>
      <c r="AI21" s="59">
        <f t="shared" si="25"/>
        <v>0</v>
      </c>
      <c r="AJ21" s="59"/>
      <c r="AK21" s="59">
        <f t="shared" si="11"/>
        <v>0</v>
      </c>
      <c r="AL21" s="59"/>
      <c r="AM21" s="59">
        <f t="shared" si="26"/>
        <v>0</v>
      </c>
      <c r="AN21" s="59"/>
      <c r="AO21" s="59">
        <f t="shared" si="12"/>
        <v>0</v>
      </c>
      <c r="AP21" s="59"/>
      <c r="AQ21" s="59">
        <f t="shared" si="27"/>
        <v>0</v>
      </c>
      <c r="AR21" s="59"/>
      <c r="AS21" s="59">
        <f t="shared" si="22"/>
        <v>0</v>
      </c>
      <c r="AT21" s="59"/>
      <c r="AU21" s="59">
        <f t="shared" si="13"/>
        <v>0</v>
      </c>
      <c r="AV21" s="59"/>
      <c r="AW21" s="65">
        <f t="shared" si="14"/>
        <v>0</v>
      </c>
      <c r="AX21" s="65">
        <f t="shared" si="15"/>
        <v>0</v>
      </c>
      <c r="AY21" s="65">
        <f t="shared" si="16"/>
        <v>12</v>
      </c>
      <c r="AZ21" s="68">
        <f t="shared" si="17"/>
        <v>175</v>
      </c>
    </row>
    <row r="22" spans="1:52" ht="13.5">
      <c r="A22" s="64">
        <v>18</v>
      </c>
      <c r="B22" s="55" t="s">
        <v>104</v>
      </c>
      <c r="C22" s="70">
        <v>22554</v>
      </c>
      <c r="D22" s="55" t="s">
        <v>56</v>
      </c>
      <c r="E22" s="58" t="s">
        <v>29</v>
      </c>
      <c r="F22" s="58" t="s">
        <v>56</v>
      </c>
      <c r="G22" s="59">
        <v>16</v>
      </c>
      <c r="H22" s="59">
        <f t="shared" si="0"/>
        <v>96</v>
      </c>
      <c r="I22" s="59"/>
      <c r="J22" s="59">
        <f t="shared" si="1"/>
        <v>0</v>
      </c>
      <c r="K22" s="59">
        <v>19</v>
      </c>
      <c r="L22" s="59">
        <f t="shared" si="2"/>
        <v>42</v>
      </c>
      <c r="M22" s="59"/>
      <c r="N22" s="59">
        <f t="shared" si="23"/>
        <v>0</v>
      </c>
      <c r="O22" s="59">
        <v>5</v>
      </c>
      <c r="P22" s="59">
        <f t="shared" si="3"/>
        <v>10</v>
      </c>
      <c r="Q22" s="59">
        <v>5</v>
      </c>
      <c r="R22" s="59">
        <f t="shared" si="4"/>
        <v>15</v>
      </c>
      <c r="S22" s="59">
        <f t="shared" si="5"/>
        <v>163</v>
      </c>
      <c r="T22" s="59"/>
      <c r="U22" s="59">
        <f t="shared" si="6"/>
        <v>0</v>
      </c>
      <c r="V22" s="59"/>
      <c r="W22" s="59">
        <f t="shared" si="7"/>
        <v>0</v>
      </c>
      <c r="X22" s="59"/>
      <c r="Y22" s="59">
        <f t="shared" si="8"/>
        <v>0</v>
      </c>
      <c r="Z22" s="59"/>
      <c r="AA22" s="59">
        <f t="shared" si="9"/>
        <v>0</v>
      </c>
      <c r="AB22" s="59">
        <f aca="true" t="shared" si="28" ref="AB22:AB33">U22+W22+Y22+AA22</f>
        <v>0</v>
      </c>
      <c r="AC22" s="59"/>
      <c r="AD22" s="59"/>
      <c r="AE22" s="59"/>
      <c r="AF22" s="59">
        <v>1</v>
      </c>
      <c r="AG22" s="59">
        <f t="shared" si="24"/>
        <v>12</v>
      </c>
      <c r="AH22" s="59"/>
      <c r="AI22" s="59">
        <f t="shared" si="25"/>
        <v>0</v>
      </c>
      <c r="AJ22" s="59"/>
      <c r="AK22" s="59">
        <f t="shared" si="11"/>
        <v>0</v>
      </c>
      <c r="AL22" s="59"/>
      <c r="AM22" s="59">
        <f t="shared" si="26"/>
        <v>0</v>
      </c>
      <c r="AN22" s="59"/>
      <c r="AO22" s="59">
        <f t="shared" si="12"/>
        <v>0</v>
      </c>
      <c r="AP22" s="59"/>
      <c r="AQ22" s="59">
        <f t="shared" si="27"/>
        <v>0</v>
      </c>
      <c r="AR22" s="59"/>
      <c r="AS22" s="59">
        <f t="shared" si="22"/>
        <v>0</v>
      </c>
      <c r="AT22" s="59"/>
      <c r="AU22" s="59">
        <f t="shared" si="13"/>
        <v>0</v>
      </c>
      <c r="AV22" s="59"/>
      <c r="AW22" s="65">
        <f t="shared" si="14"/>
        <v>0</v>
      </c>
      <c r="AX22" s="65">
        <f t="shared" si="15"/>
        <v>0</v>
      </c>
      <c r="AY22" s="65">
        <f t="shared" si="16"/>
        <v>12</v>
      </c>
      <c r="AZ22" s="68">
        <f t="shared" si="17"/>
        <v>175</v>
      </c>
    </row>
    <row r="23" spans="1:52" ht="13.5">
      <c r="A23" s="64">
        <v>19</v>
      </c>
      <c r="B23" s="55" t="s">
        <v>148</v>
      </c>
      <c r="C23" s="70">
        <v>22014</v>
      </c>
      <c r="D23" s="55" t="s">
        <v>56</v>
      </c>
      <c r="E23" s="58" t="s">
        <v>29</v>
      </c>
      <c r="F23" s="58" t="s">
        <v>56</v>
      </c>
      <c r="G23" s="59">
        <v>14</v>
      </c>
      <c r="H23" s="59">
        <f t="shared" si="0"/>
        <v>84</v>
      </c>
      <c r="I23" s="59"/>
      <c r="J23" s="59">
        <f t="shared" si="1"/>
        <v>0</v>
      </c>
      <c r="K23" s="59">
        <v>18</v>
      </c>
      <c r="L23" s="59">
        <f t="shared" si="2"/>
        <v>40</v>
      </c>
      <c r="M23" s="59"/>
      <c r="N23" s="59">
        <f t="shared" si="23"/>
        <v>0</v>
      </c>
      <c r="O23" s="59">
        <v>4</v>
      </c>
      <c r="P23" s="59">
        <f t="shared" si="3"/>
        <v>8</v>
      </c>
      <c r="Q23" s="59">
        <v>7</v>
      </c>
      <c r="R23" s="59">
        <f t="shared" si="4"/>
        <v>21</v>
      </c>
      <c r="S23" s="59">
        <f t="shared" si="5"/>
        <v>153</v>
      </c>
      <c r="T23" s="59"/>
      <c r="U23" s="59">
        <f t="shared" si="6"/>
        <v>0</v>
      </c>
      <c r="V23" s="59"/>
      <c r="W23" s="59">
        <f t="shared" si="7"/>
        <v>0</v>
      </c>
      <c r="X23" s="59"/>
      <c r="Y23" s="59">
        <f t="shared" si="8"/>
        <v>0</v>
      </c>
      <c r="Z23" s="59"/>
      <c r="AA23" s="59">
        <f t="shared" si="9"/>
        <v>0</v>
      </c>
      <c r="AB23" s="59">
        <f t="shared" si="28"/>
        <v>0</v>
      </c>
      <c r="AC23" s="59"/>
      <c r="AD23" s="59"/>
      <c r="AE23" s="59"/>
      <c r="AF23" s="59">
        <v>1</v>
      </c>
      <c r="AG23" s="59">
        <f t="shared" si="24"/>
        <v>12</v>
      </c>
      <c r="AH23" s="59"/>
      <c r="AI23" s="59">
        <f t="shared" si="25"/>
        <v>0</v>
      </c>
      <c r="AJ23" s="59"/>
      <c r="AK23" s="59">
        <f t="shared" si="11"/>
        <v>0</v>
      </c>
      <c r="AL23" s="59"/>
      <c r="AM23" s="59">
        <f t="shared" si="26"/>
        <v>0</v>
      </c>
      <c r="AN23" s="59"/>
      <c r="AO23" s="59">
        <f t="shared" si="12"/>
        <v>0</v>
      </c>
      <c r="AP23" s="59"/>
      <c r="AQ23" s="59">
        <f t="shared" si="27"/>
        <v>0</v>
      </c>
      <c r="AR23" s="59"/>
      <c r="AS23" s="59">
        <f t="shared" si="22"/>
        <v>0</v>
      </c>
      <c r="AT23" s="59"/>
      <c r="AU23" s="59">
        <f t="shared" si="13"/>
        <v>0</v>
      </c>
      <c r="AV23" s="59"/>
      <c r="AW23" s="65">
        <f t="shared" si="14"/>
        <v>0</v>
      </c>
      <c r="AX23" s="65">
        <f t="shared" si="15"/>
        <v>0</v>
      </c>
      <c r="AY23" s="65">
        <f t="shared" si="16"/>
        <v>12</v>
      </c>
      <c r="AZ23" s="68">
        <f t="shared" si="17"/>
        <v>165</v>
      </c>
    </row>
    <row r="24" spans="1:52" ht="13.5">
      <c r="A24" s="64">
        <v>20</v>
      </c>
      <c r="B24" s="55" t="s">
        <v>112</v>
      </c>
      <c r="C24" s="70">
        <v>24962</v>
      </c>
      <c r="D24" s="55" t="s">
        <v>56</v>
      </c>
      <c r="E24" s="58" t="s">
        <v>29</v>
      </c>
      <c r="F24" s="58" t="s">
        <v>56</v>
      </c>
      <c r="G24" s="59">
        <v>13</v>
      </c>
      <c r="H24" s="59">
        <f t="shared" si="0"/>
        <v>78</v>
      </c>
      <c r="I24" s="59"/>
      <c r="J24" s="59">
        <f t="shared" si="1"/>
        <v>0</v>
      </c>
      <c r="K24" s="59">
        <v>15</v>
      </c>
      <c r="L24" s="59">
        <f t="shared" si="2"/>
        <v>34</v>
      </c>
      <c r="M24" s="59"/>
      <c r="N24" s="59">
        <f t="shared" si="23"/>
        <v>0</v>
      </c>
      <c r="O24" s="59">
        <v>5</v>
      </c>
      <c r="P24" s="59">
        <f t="shared" si="3"/>
        <v>10</v>
      </c>
      <c r="Q24" s="59">
        <v>6</v>
      </c>
      <c r="R24" s="59">
        <f t="shared" si="4"/>
        <v>18</v>
      </c>
      <c r="S24" s="59">
        <f t="shared" si="5"/>
        <v>140</v>
      </c>
      <c r="T24" s="59"/>
      <c r="U24" s="59">
        <f t="shared" si="6"/>
        <v>0</v>
      </c>
      <c r="V24" s="59"/>
      <c r="W24" s="59">
        <f t="shared" si="7"/>
        <v>0</v>
      </c>
      <c r="X24" s="59">
        <v>1</v>
      </c>
      <c r="Y24" s="59">
        <f t="shared" si="8"/>
        <v>3</v>
      </c>
      <c r="Z24" s="59"/>
      <c r="AA24" s="59">
        <f t="shared" si="9"/>
        <v>0</v>
      </c>
      <c r="AB24" s="59">
        <f t="shared" si="28"/>
        <v>3</v>
      </c>
      <c r="AC24" s="59"/>
      <c r="AD24" s="59"/>
      <c r="AE24" s="59"/>
      <c r="AF24" s="59">
        <v>1</v>
      </c>
      <c r="AG24" s="59">
        <f t="shared" si="24"/>
        <v>12</v>
      </c>
      <c r="AH24" s="59"/>
      <c r="AI24" s="59">
        <f t="shared" si="25"/>
        <v>0</v>
      </c>
      <c r="AJ24" s="59">
        <v>1</v>
      </c>
      <c r="AK24" s="59">
        <f t="shared" si="11"/>
        <v>3</v>
      </c>
      <c r="AL24" s="59"/>
      <c r="AM24" s="59">
        <f t="shared" si="26"/>
        <v>0</v>
      </c>
      <c r="AN24" s="59"/>
      <c r="AO24" s="59">
        <f t="shared" si="12"/>
        <v>0</v>
      </c>
      <c r="AP24" s="59"/>
      <c r="AQ24" s="59">
        <f t="shared" si="27"/>
        <v>0</v>
      </c>
      <c r="AR24" s="59"/>
      <c r="AS24" s="59">
        <f t="shared" si="22"/>
        <v>0</v>
      </c>
      <c r="AT24" s="59"/>
      <c r="AU24" s="59">
        <f t="shared" si="13"/>
        <v>0</v>
      </c>
      <c r="AV24" s="59"/>
      <c r="AW24" s="65">
        <f t="shared" si="14"/>
        <v>0</v>
      </c>
      <c r="AX24" s="65">
        <f t="shared" si="15"/>
        <v>3</v>
      </c>
      <c r="AY24" s="65">
        <f t="shared" si="16"/>
        <v>15</v>
      </c>
      <c r="AZ24" s="68">
        <f t="shared" si="17"/>
        <v>158</v>
      </c>
    </row>
    <row r="25" spans="1:52" ht="13.5">
      <c r="A25" s="64">
        <v>21</v>
      </c>
      <c r="B25" s="55" t="s">
        <v>108</v>
      </c>
      <c r="C25" s="70">
        <v>23436</v>
      </c>
      <c r="D25" s="55" t="s">
        <v>56</v>
      </c>
      <c r="E25" s="58" t="s">
        <v>29</v>
      </c>
      <c r="F25" s="58" t="s">
        <v>56</v>
      </c>
      <c r="G25" s="59">
        <v>16</v>
      </c>
      <c r="H25" s="59">
        <f t="shared" si="0"/>
        <v>96</v>
      </c>
      <c r="I25" s="59"/>
      <c r="J25" s="59">
        <f t="shared" si="1"/>
        <v>0</v>
      </c>
      <c r="K25" s="59">
        <v>15</v>
      </c>
      <c r="L25" s="59">
        <f t="shared" si="2"/>
        <v>34</v>
      </c>
      <c r="M25" s="59"/>
      <c r="N25" s="59">
        <f t="shared" si="23"/>
        <v>0</v>
      </c>
      <c r="O25" s="59">
        <v>0</v>
      </c>
      <c r="P25" s="59">
        <f t="shared" si="3"/>
        <v>0</v>
      </c>
      <c r="Q25" s="59">
        <v>0</v>
      </c>
      <c r="R25" s="59">
        <f t="shared" si="4"/>
        <v>0</v>
      </c>
      <c r="S25" s="59">
        <f t="shared" si="5"/>
        <v>130</v>
      </c>
      <c r="T25" s="59"/>
      <c r="U25" s="59">
        <f t="shared" si="6"/>
        <v>0</v>
      </c>
      <c r="V25" s="59"/>
      <c r="W25" s="59">
        <f t="shared" si="7"/>
        <v>0</v>
      </c>
      <c r="X25" s="59"/>
      <c r="Y25" s="59">
        <f t="shared" si="8"/>
        <v>0</v>
      </c>
      <c r="Z25" s="59"/>
      <c r="AA25" s="59">
        <f t="shared" si="9"/>
        <v>0</v>
      </c>
      <c r="AB25" s="59">
        <f t="shared" si="28"/>
        <v>0</v>
      </c>
      <c r="AC25" s="59"/>
      <c r="AD25" s="59"/>
      <c r="AE25" s="59"/>
      <c r="AF25" s="59">
        <v>1</v>
      </c>
      <c r="AG25" s="59">
        <f t="shared" si="24"/>
        <v>12</v>
      </c>
      <c r="AH25" s="59"/>
      <c r="AI25" s="59">
        <f t="shared" si="25"/>
        <v>0</v>
      </c>
      <c r="AJ25" s="59">
        <v>1</v>
      </c>
      <c r="AK25" s="59">
        <f t="shared" si="11"/>
        <v>3</v>
      </c>
      <c r="AL25" s="59"/>
      <c r="AM25" s="59">
        <f t="shared" si="26"/>
        <v>0</v>
      </c>
      <c r="AN25" s="59">
        <v>1</v>
      </c>
      <c r="AO25" s="59">
        <f t="shared" si="12"/>
        <v>5</v>
      </c>
      <c r="AP25" s="59">
        <v>1</v>
      </c>
      <c r="AQ25" s="59">
        <f t="shared" si="27"/>
        <v>5</v>
      </c>
      <c r="AR25" s="59"/>
      <c r="AS25" s="59">
        <f t="shared" si="22"/>
        <v>0</v>
      </c>
      <c r="AT25" s="59"/>
      <c r="AU25" s="59">
        <f t="shared" si="13"/>
        <v>0</v>
      </c>
      <c r="AV25" s="59"/>
      <c r="AW25" s="65">
        <f t="shared" si="14"/>
        <v>0</v>
      </c>
      <c r="AX25" s="65">
        <f t="shared" si="15"/>
        <v>10</v>
      </c>
      <c r="AY25" s="65">
        <f t="shared" si="16"/>
        <v>22</v>
      </c>
      <c r="AZ25" s="68">
        <f t="shared" si="17"/>
        <v>152</v>
      </c>
    </row>
    <row r="26" spans="1:52" ht="13.5">
      <c r="A26" s="64">
        <v>22</v>
      </c>
      <c r="B26" s="55" t="s">
        <v>258</v>
      </c>
      <c r="C26" s="173">
        <v>21634</v>
      </c>
      <c r="D26" s="55" t="s">
        <v>56</v>
      </c>
      <c r="E26" s="58" t="s">
        <v>29</v>
      </c>
      <c r="F26" s="58" t="s">
        <v>56</v>
      </c>
      <c r="G26" s="59">
        <v>1</v>
      </c>
      <c r="H26" s="59">
        <f t="shared" si="0"/>
        <v>6</v>
      </c>
      <c r="I26" s="59"/>
      <c r="J26" s="59">
        <f t="shared" si="1"/>
        <v>0</v>
      </c>
      <c r="K26" s="59">
        <v>39</v>
      </c>
      <c r="L26" s="59">
        <f t="shared" si="2"/>
        <v>82</v>
      </c>
      <c r="M26" s="59"/>
      <c r="N26" s="59">
        <f t="shared" si="23"/>
        <v>0</v>
      </c>
      <c r="O26" s="59">
        <v>1</v>
      </c>
      <c r="P26" s="59">
        <f t="shared" si="3"/>
        <v>2</v>
      </c>
      <c r="Q26" s="59">
        <v>0</v>
      </c>
      <c r="R26" s="59">
        <f t="shared" si="4"/>
        <v>0</v>
      </c>
      <c r="S26" s="59">
        <f t="shared" si="5"/>
        <v>90</v>
      </c>
      <c r="T26" s="59"/>
      <c r="U26" s="59">
        <f t="shared" si="6"/>
        <v>0</v>
      </c>
      <c r="V26" s="59"/>
      <c r="W26" s="59">
        <f t="shared" si="7"/>
        <v>0</v>
      </c>
      <c r="X26" s="59"/>
      <c r="Y26" s="59">
        <f t="shared" si="8"/>
        <v>0</v>
      </c>
      <c r="Z26" s="59"/>
      <c r="AA26" s="59">
        <f t="shared" si="9"/>
        <v>0</v>
      </c>
      <c r="AB26" s="59">
        <f t="shared" si="28"/>
        <v>0</v>
      </c>
      <c r="AC26" s="59"/>
      <c r="AD26" s="59"/>
      <c r="AE26" s="59"/>
      <c r="AF26" s="59">
        <v>1</v>
      </c>
      <c r="AG26" s="59">
        <f t="shared" si="24"/>
        <v>12</v>
      </c>
      <c r="AH26" s="59"/>
      <c r="AI26" s="59">
        <f t="shared" si="25"/>
        <v>0</v>
      </c>
      <c r="AJ26" s="59"/>
      <c r="AK26" s="59">
        <f t="shared" si="11"/>
        <v>0</v>
      </c>
      <c r="AL26" s="59"/>
      <c r="AM26" s="59">
        <f t="shared" si="26"/>
        <v>0</v>
      </c>
      <c r="AN26" s="59">
        <v>2</v>
      </c>
      <c r="AO26" s="59">
        <f t="shared" si="12"/>
        <v>10</v>
      </c>
      <c r="AP26" s="59"/>
      <c r="AQ26" s="59">
        <f t="shared" si="27"/>
        <v>0</v>
      </c>
      <c r="AR26" s="59"/>
      <c r="AS26" s="59">
        <f t="shared" si="22"/>
        <v>0</v>
      </c>
      <c r="AT26" s="59"/>
      <c r="AU26" s="59">
        <f t="shared" si="13"/>
        <v>0</v>
      </c>
      <c r="AV26" s="59"/>
      <c r="AW26" s="65">
        <f t="shared" si="14"/>
        <v>0</v>
      </c>
      <c r="AX26" s="65">
        <f t="shared" si="15"/>
        <v>10</v>
      </c>
      <c r="AY26" s="65">
        <f t="shared" si="16"/>
        <v>22</v>
      </c>
      <c r="AZ26" s="68">
        <f t="shared" si="17"/>
        <v>112</v>
      </c>
    </row>
    <row r="27" spans="1:52" ht="13.5">
      <c r="A27" s="64">
        <v>23</v>
      </c>
      <c r="B27" s="84" t="s">
        <v>238</v>
      </c>
      <c r="C27" s="173">
        <v>21961</v>
      </c>
      <c r="D27" s="55" t="s">
        <v>56</v>
      </c>
      <c r="E27" s="58" t="s">
        <v>29</v>
      </c>
      <c r="F27" s="58" t="s">
        <v>56</v>
      </c>
      <c r="G27" s="59">
        <v>0</v>
      </c>
      <c r="H27" s="59">
        <f t="shared" si="0"/>
        <v>0</v>
      </c>
      <c r="I27" s="59"/>
      <c r="J27" s="59">
        <f t="shared" si="1"/>
        <v>0</v>
      </c>
      <c r="K27" s="59">
        <v>34</v>
      </c>
      <c r="L27" s="59">
        <f t="shared" si="2"/>
        <v>72</v>
      </c>
      <c r="M27" s="59"/>
      <c r="N27" s="59">
        <f t="shared" si="23"/>
        <v>0</v>
      </c>
      <c r="O27" s="59">
        <v>0</v>
      </c>
      <c r="P27" s="59">
        <f t="shared" si="3"/>
        <v>0</v>
      </c>
      <c r="Q27" s="59">
        <v>0</v>
      </c>
      <c r="R27" s="59">
        <f t="shared" si="4"/>
        <v>0</v>
      </c>
      <c r="S27" s="59">
        <f t="shared" si="5"/>
        <v>72</v>
      </c>
      <c r="T27" s="59"/>
      <c r="U27" s="59">
        <f t="shared" si="6"/>
        <v>0</v>
      </c>
      <c r="V27" s="59"/>
      <c r="W27" s="59">
        <f t="shared" si="7"/>
        <v>0</v>
      </c>
      <c r="X27" s="59"/>
      <c r="Y27" s="59">
        <f t="shared" si="8"/>
        <v>0</v>
      </c>
      <c r="Z27" s="59"/>
      <c r="AA27" s="59">
        <f t="shared" si="9"/>
        <v>0</v>
      </c>
      <c r="AB27" s="59">
        <f t="shared" si="28"/>
        <v>0</v>
      </c>
      <c r="AC27" s="59"/>
      <c r="AD27" s="59"/>
      <c r="AE27" s="59"/>
      <c r="AF27" s="59">
        <v>1</v>
      </c>
      <c r="AG27" s="59">
        <f t="shared" si="24"/>
        <v>12</v>
      </c>
      <c r="AH27" s="59"/>
      <c r="AI27" s="59">
        <f t="shared" si="25"/>
        <v>0</v>
      </c>
      <c r="AJ27" s="59"/>
      <c r="AK27" s="59">
        <f t="shared" si="11"/>
        <v>0</v>
      </c>
      <c r="AL27" s="59"/>
      <c r="AM27" s="59">
        <f t="shared" si="26"/>
        <v>0</v>
      </c>
      <c r="AN27" s="59">
        <v>1</v>
      </c>
      <c r="AO27" s="59">
        <f t="shared" si="12"/>
        <v>5</v>
      </c>
      <c r="AP27" s="59"/>
      <c r="AQ27" s="59">
        <f t="shared" si="27"/>
        <v>0</v>
      </c>
      <c r="AR27" s="59"/>
      <c r="AS27" s="59">
        <f t="shared" si="22"/>
        <v>0</v>
      </c>
      <c r="AT27" s="59"/>
      <c r="AU27" s="59">
        <f t="shared" si="13"/>
        <v>0</v>
      </c>
      <c r="AV27" s="59"/>
      <c r="AW27" s="65">
        <f t="shared" si="14"/>
        <v>0</v>
      </c>
      <c r="AX27" s="65">
        <f t="shared" si="15"/>
        <v>5</v>
      </c>
      <c r="AY27" s="65">
        <f t="shared" si="16"/>
        <v>17</v>
      </c>
      <c r="AZ27" s="68">
        <f t="shared" si="17"/>
        <v>89</v>
      </c>
    </row>
    <row r="28" spans="1:52" ht="13.5">
      <c r="A28" s="64">
        <v>24</v>
      </c>
      <c r="B28" s="84" t="s">
        <v>259</v>
      </c>
      <c r="C28" s="173">
        <v>22510</v>
      </c>
      <c r="D28" s="55" t="s">
        <v>56</v>
      </c>
      <c r="E28" s="58" t="s">
        <v>29</v>
      </c>
      <c r="F28" s="58" t="s">
        <v>56</v>
      </c>
      <c r="G28" s="59">
        <v>1</v>
      </c>
      <c r="H28" s="59">
        <f t="shared" si="0"/>
        <v>6</v>
      </c>
      <c r="I28" s="59"/>
      <c r="J28" s="59">
        <f t="shared" si="1"/>
        <v>0</v>
      </c>
      <c r="K28" s="59">
        <v>30</v>
      </c>
      <c r="L28" s="59">
        <f t="shared" si="2"/>
        <v>64</v>
      </c>
      <c r="M28" s="59"/>
      <c r="N28" s="59">
        <f t="shared" si="23"/>
        <v>0</v>
      </c>
      <c r="O28" s="59">
        <v>1</v>
      </c>
      <c r="P28" s="59">
        <f t="shared" si="3"/>
        <v>2</v>
      </c>
      <c r="Q28" s="59">
        <v>0</v>
      </c>
      <c r="R28" s="59">
        <f t="shared" si="4"/>
        <v>0</v>
      </c>
      <c r="S28" s="59">
        <f t="shared" si="5"/>
        <v>72</v>
      </c>
      <c r="T28" s="59"/>
      <c r="U28" s="59">
        <f t="shared" si="6"/>
        <v>0</v>
      </c>
      <c r="V28" s="59"/>
      <c r="W28" s="59">
        <f t="shared" si="7"/>
        <v>0</v>
      </c>
      <c r="X28" s="59"/>
      <c r="Y28" s="59">
        <f t="shared" si="8"/>
        <v>0</v>
      </c>
      <c r="Z28" s="59"/>
      <c r="AA28" s="59">
        <f t="shared" si="9"/>
        <v>0</v>
      </c>
      <c r="AB28" s="59">
        <f t="shared" si="28"/>
        <v>0</v>
      </c>
      <c r="AC28" s="59"/>
      <c r="AD28" s="59"/>
      <c r="AE28" s="59"/>
      <c r="AF28" s="59">
        <v>1</v>
      </c>
      <c r="AG28" s="59">
        <f t="shared" si="24"/>
        <v>12</v>
      </c>
      <c r="AH28" s="59"/>
      <c r="AI28" s="59">
        <f t="shared" si="25"/>
        <v>0</v>
      </c>
      <c r="AJ28" s="59"/>
      <c r="AK28" s="59">
        <f t="shared" si="11"/>
        <v>0</v>
      </c>
      <c r="AL28" s="59"/>
      <c r="AM28" s="59">
        <f t="shared" si="26"/>
        <v>0</v>
      </c>
      <c r="AN28" s="59">
        <v>0</v>
      </c>
      <c r="AO28" s="59">
        <f t="shared" si="12"/>
        <v>0</v>
      </c>
      <c r="AP28" s="59"/>
      <c r="AQ28" s="59">
        <f t="shared" si="27"/>
        <v>0</v>
      </c>
      <c r="AR28" s="59"/>
      <c r="AS28" s="59">
        <f t="shared" si="22"/>
        <v>0</v>
      </c>
      <c r="AT28" s="59"/>
      <c r="AU28" s="59">
        <f t="shared" si="13"/>
        <v>0</v>
      </c>
      <c r="AV28" s="59"/>
      <c r="AW28" s="65">
        <f t="shared" si="14"/>
        <v>0</v>
      </c>
      <c r="AX28" s="65">
        <f t="shared" si="15"/>
        <v>0</v>
      </c>
      <c r="AY28" s="65">
        <f t="shared" si="16"/>
        <v>12</v>
      </c>
      <c r="AZ28" s="68">
        <f t="shared" si="17"/>
        <v>84</v>
      </c>
    </row>
    <row r="29" spans="1:52" ht="13.5">
      <c r="A29" s="64">
        <v>25</v>
      </c>
      <c r="B29" s="55" t="s">
        <v>253</v>
      </c>
      <c r="C29" s="173">
        <v>25526</v>
      </c>
      <c r="D29" s="55" t="s">
        <v>56</v>
      </c>
      <c r="E29" s="58" t="s">
        <v>29</v>
      </c>
      <c r="F29" s="58" t="s">
        <v>56</v>
      </c>
      <c r="G29" s="59">
        <v>1</v>
      </c>
      <c r="H29" s="59">
        <f t="shared" si="0"/>
        <v>6</v>
      </c>
      <c r="I29" s="59"/>
      <c r="J29" s="59">
        <f t="shared" si="1"/>
        <v>0</v>
      </c>
      <c r="K29" s="59">
        <v>27</v>
      </c>
      <c r="L29" s="59">
        <f t="shared" si="2"/>
        <v>58</v>
      </c>
      <c r="M29" s="59"/>
      <c r="N29" s="59">
        <f t="shared" si="23"/>
        <v>0</v>
      </c>
      <c r="O29" s="59">
        <v>1</v>
      </c>
      <c r="P29" s="59">
        <f t="shared" si="3"/>
        <v>2</v>
      </c>
      <c r="Q29" s="59">
        <v>0</v>
      </c>
      <c r="R29" s="59">
        <f t="shared" si="4"/>
        <v>0</v>
      </c>
      <c r="S29" s="59">
        <f t="shared" si="5"/>
        <v>66</v>
      </c>
      <c r="T29" s="59"/>
      <c r="U29" s="59">
        <f t="shared" si="6"/>
        <v>0</v>
      </c>
      <c r="V29" s="59"/>
      <c r="W29" s="59">
        <f t="shared" si="7"/>
        <v>0</v>
      </c>
      <c r="X29" s="59"/>
      <c r="Y29" s="59">
        <f t="shared" si="8"/>
        <v>0</v>
      </c>
      <c r="Z29" s="59"/>
      <c r="AA29" s="59">
        <f t="shared" si="9"/>
        <v>0</v>
      </c>
      <c r="AB29" s="59">
        <f t="shared" si="28"/>
        <v>0</v>
      </c>
      <c r="AC29" s="59"/>
      <c r="AD29" s="59"/>
      <c r="AE29" s="59"/>
      <c r="AF29" s="59">
        <v>1</v>
      </c>
      <c r="AG29" s="59">
        <f t="shared" si="24"/>
        <v>12</v>
      </c>
      <c r="AH29" s="59"/>
      <c r="AI29" s="59">
        <f t="shared" si="25"/>
        <v>0</v>
      </c>
      <c r="AJ29" s="59"/>
      <c r="AK29" s="59">
        <f t="shared" si="11"/>
        <v>0</v>
      </c>
      <c r="AL29" s="59">
        <v>1</v>
      </c>
      <c r="AM29" s="59">
        <f t="shared" si="26"/>
        <v>1</v>
      </c>
      <c r="AN29" s="59">
        <v>1</v>
      </c>
      <c r="AO29" s="59">
        <f t="shared" si="12"/>
        <v>5</v>
      </c>
      <c r="AP29" s="59"/>
      <c r="AQ29" s="59">
        <f t="shared" si="27"/>
        <v>0</v>
      </c>
      <c r="AR29" s="59"/>
      <c r="AS29" s="59">
        <f t="shared" si="22"/>
        <v>0</v>
      </c>
      <c r="AT29" s="59"/>
      <c r="AU29" s="59">
        <f t="shared" si="13"/>
        <v>0</v>
      </c>
      <c r="AV29" s="59"/>
      <c r="AW29" s="65">
        <f t="shared" si="14"/>
        <v>0</v>
      </c>
      <c r="AX29" s="65">
        <f t="shared" si="15"/>
        <v>6</v>
      </c>
      <c r="AY29" s="65">
        <f t="shared" si="16"/>
        <v>18</v>
      </c>
      <c r="AZ29" s="68">
        <f t="shared" si="17"/>
        <v>84</v>
      </c>
    </row>
    <row r="30" spans="1:52" ht="13.5">
      <c r="A30" s="64">
        <v>26</v>
      </c>
      <c r="B30" s="84" t="s">
        <v>272</v>
      </c>
      <c r="C30" s="173">
        <v>21623</v>
      </c>
      <c r="D30" s="55" t="s">
        <v>56</v>
      </c>
      <c r="E30" s="58" t="s">
        <v>29</v>
      </c>
      <c r="F30" s="58" t="s">
        <v>56</v>
      </c>
      <c r="G30" s="59">
        <v>0</v>
      </c>
      <c r="H30" s="59">
        <f t="shared" si="0"/>
        <v>0</v>
      </c>
      <c r="I30" s="59"/>
      <c r="J30" s="59">
        <f t="shared" si="1"/>
        <v>0</v>
      </c>
      <c r="K30" s="59">
        <v>31</v>
      </c>
      <c r="L30" s="59">
        <f t="shared" si="2"/>
        <v>66</v>
      </c>
      <c r="M30" s="59"/>
      <c r="N30" s="59">
        <f t="shared" si="23"/>
        <v>0</v>
      </c>
      <c r="O30" s="59">
        <v>0</v>
      </c>
      <c r="P30" s="59">
        <f t="shared" si="3"/>
        <v>0</v>
      </c>
      <c r="Q30" s="59">
        <v>0</v>
      </c>
      <c r="R30" s="59">
        <f t="shared" si="4"/>
        <v>0</v>
      </c>
      <c r="S30" s="59">
        <f t="shared" si="5"/>
        <v>66</v>
      </c>
      <c r="T30" s="59"/>
      <c r="U30" s="59">
        <f t="shared" si="6"/>
        <v>0</v>
      </c>
      <c r="V30" s="59"/>
      <c r="W30" s="59">
        <f t="shared" si="7"/>
        <v>0</v>
      </c>
      <c r="X30" s="59"/>
      <c r="Y30" s="59">
        <f t="shared" si="8"/>
        <v>0</v>
      </c>
      <c r="Z30" s="59"/>
      <c r="AA30" s="59">
        <f t="shared" si="9"/>
        <v>0</v>
      </c>
      <c r="AB30" s="59">
        <f t="shared" si="28"/>
        <v>0</v>
      </c>
      <c r="AC30" s="59"/>
      <c r="AD30" s="59"/>
      <c r="AE30" s="59"/>
      <c r="AF30" s="59">
        <v>1</v>
      </c>
      <c r="AG30" s="59">
        <f t="shared" si="24"/>
        <v>12</v>
      </c>
      <c r="AH30" s="59"/>
      <c r="AI30" s="59">
        <f t="shared" si="25"/>
        <v>0</v>
      </c>
      <c r="AJ30" s="59"/>
      <c r="AK30" s="59">
        <f t="shared" si="11"/>
        <v>0</v>
      </c>
      <c r="AL30" s="59"/>
      <c r="AM30" s="59">
        <f t="shared" si="26"/>
        <v>0</v>
      </c>
      <c r="AN30" s="59">
        <v>0</v>
      </c>
      <c r="AO30" s="59">
        <f t="shared" si="12"/>
        <v>0</v>
      </c>
      <c r="AP30" s="59"/>
      <c r="AQ30" s="59">
        <f t="shared" si="27"/>
        <v>0</v>
      </c>
      <c r="AR30" s="59"/>
      <c r="AS30" s="59">
        <f t="shared" si="22"/>
        <v>0</v>
      </c>
      <c r="AT30" s="59"/>
      <c r="AU30" s="59">
        <f t="shared" si="13"/>
        <v>0</v>
      </c>
      <c r="AV30" s="59"/>
      <c r="AW30" s="65">
        <f t="shared" si="14"/>
        <v>0</v>
      </c>
      <c r="AX30" s="65">
        <f t="shared" si="15"/>
        <v>0</v>
      </c>
      <c r="AY30" s="65">
        <f t="shared" si="16"/>
        <v>12</v>
      </c>
      <c r="AZ30" s="68">
        <f t="shared" si="17"/>
        <v>78</v>
      </c>
    </row>
    <row r="31" spans="1:52" ht="13.5">
      <c r="A31" s="64">
        <v>27</v>
      </c>
      <c r="B31" s="84" t="s">
        <v>273</v>
      </c>
      <c r="C31" s="173">
        <v>22914</v>
      </c>
      <c r="D31" s="55" t="s">
        <v>56</v>
      </c>
      <c r="E31" s="58" t="s">
        <v>29</v>
      </c>
      <c r="F31" s="58" t="s">
        <v>56</v>
      </c>
      <c r="G31" s="59">
        <v>0</v>
      </c>
      <c r="H31" s="59">
        <f t="shared" si="0"/>
        <v>0</v>
      </c>
      <c r="I31" s="59"/>
      <c r="J31" s="59">
        <f t="shared" si="1"/>
        <v>0</v>
      </c>
      <c r="K31" s="59">
        <v>31</v>
      </c>
      <c r="L31" s="59">
        <f t="shared" si="2"/>
        <v>66</v>
      </c>
      <c r="M31" s="59"/>
      <c r="N31" s="59">
        <f t="shared" si="23"/>
        <v>0</v>
      </c>
      <c r="O31" s="59">
        <v>0</v>
      </c>
      <c r="P31" s="59">
        <f t="shared" si="3"/>
        <v>0</v>
      </c>
      <c r="Q31" s="59">
        <v>0</v>
      </c>
      <c r="R31" s="59">
        <f t="shared" si="4"/>
        <v>0</v>
      </c>
      <c r="S31" s="59">
        <f t="shared" si="5"/>
        <v>66</v>
      </c>
      <c r="T31" s="59"/>
      <c r="U31" s="59">
        <f t="shared" si="6"/>
        <v>0</v>
      </c>
      <c r="V31" s="59"/>
      <c r="W31" s="59">
        <f t="shared" si="7"/>
        <v>0</v>
      </c>
      <c r="X31" s="59"/>
      <c r="Y31" s="59">
        <f t="shared" si="8"/>
        <v>0</v>
      </c>
      <c r="Z31" s="59"/>
      <c r="AA31" s="59">
        <f t="shared" si="9"/>
        <v>0</v>
      </c>
      <c r="AB31" s="59">
        <f t="shared" si="28"/>
        <v>0</v>
      </c>
      <c r="AC31" s="59"/>
      <c r="AD31" s="59"/>
      <c r="AE31" s="59"/>
      <c r="AF31" s="59">
        <v>1</v>
      </c>
      <c r="AG31" s="59">
        <f t="shared" si="24"/>
        <v>12</v>
      </c>
      <c r="AH31" s="59"/>
      <c r="AI31" s="59">
        <f t="shared" si="25"/>
        <v>0</v>
      </c>
      <c r="AJ31" s="59"/>
      <c r="AK31" s="59">
        <f t="shared" si="11"/>
        <v>0</v>
      </c>
      <c r="AL31" s="59"/>
      <c r="AM31" s="59">
        <f t="shared" si="26"/>
        <v>0</v>
      </c>
      <c r="AN31" s="59">
        <v>0</v>
      </c>
      <c r="AO31" s="59">
        <f t="shared" si="12"/>
        <v>0</v>
      </c>
      <c r="AP31" s="59"/>
      <c r="AQ31" s="59">
        <f t="shared" si="27"/>
        <v>0</v>
      </c>
      <c r="AR31" s="59"/>
      <c r="AS31" s="59">
        <f t="shared" si="22"/>
        <v>0</v>
      </c>
      <c r="AT31" s="59"/>
      <c r="AU31" s="59">
        <f t="shared" si="13"/>
        <v>0</v>
      </c>
      <c r="AV31" s="59"/>
      <c r="AW31" s="65">
        <f t="shared" si="14"/>
        <v>0</v>
      </c>
      <c r="AX31" s="65">
        <f t="shared" si="15"/>
        <v>0</v>
      </c>
      <c r="AY31" s="65">
        <f t="shared" si="16"/>
        <v>12</v>
      </c>
      <c r="AZ31" s="68">
        <f t="shared" si="17"/>
        <v>78</v>
      </c>
    </row>
    <row r="32" spans="1:52" ht="13.5">
      <c r="A32" s="64">
        <v>28</v>
      </c>
      <c r="B32" s="84" t="s">
        <v>275</v>
      </c>
      <c r="C32" s="173">
        <v>21267</v>
      </c>
      <c r="D32" s="55" t="s">
        <v>56</v>
      </c>
      <c r="E32" s="58" t="s">
        <v>29</v>
      </c>
      <c r="F32" s="58" t="s">
        <v>56</v>
      </c>
      <c r="G32" s="59">
        <v>0</v>
      </c>
      <c r="H32" s="59">
        <f t="shared" si="0"/>
        <v>0</v>
      </c>
      <c r="I32" s="59"/>
      <c r="J32" s="59">
        <f t="shared" si="1"/>
        <v>0</v>
      </c>
      <c r="K32" s="59">
        <v>30</v>
      </c>
      <c r="L32" s="59">
        <f t="shared" si="2"/>
        <v>64</v>
      </c>
      <c r="M32" s="59"/>
      <c r="N32" s="59">
        <f t="shared" si="23"/>
        <v>0</v>
      </c>
      <c r="O32" s="59">
        <v>0</v>
      </c>
      <c r="P32" s="59">
        <f t="shared" si="3"/>
        <v>0</v>
      </c>
      <c r="Q32" s="59">
        <v>0</v>
      </c>
      <c r="R32" s="59">
        <f t="shared" si="4"/>
        <v>0</v>
      </c>
      <c r="S32" s="59">
        <f t="shared" si="5"/>
        <v>64</v>
      </c>
      <c r="T32" s="59"/>
      <c r="U32" s="59">
        <f t="shared" si="6"/>
        <v>0</v>
      </c>
      <c r="V32" s="59"/>
      <c r="W32" s="59">
        <f t="shared" si="7"/>
        <v>0</v>
      </c>
      <c r="X32" s="59"/>
      <c r="Y32" s="59">
        <f t="shared" si="8"/>
        <v>0</v>
      </c>
      <c r="Z32" s="59"/>
      <c r="AA32" s="59">
        <f t="shared" si="9"/>
        <v>0</v>
      </c>
      <c r="AB32" s="59">
        <f t="shared" si="28"/>
        <v>0</v>
      </c>
      <c r="AC32" s="59"/>
      <c r="AD32" s="59"/>
      <c r="AE32" s="59"/>
      <c r="AF32" s="59">
        <v>1</v>
      </c>
      <c r="AG32" s="59">
        <f t="shared" si="24"/>
        <v>12</v>
      </c>
      <c r="AH32" s="59"/>
      <c r="AI32" s="59">
        <f t="shared" si="25"/>
        <v>0</v>
      </c>
      <c r="AJ32" s="59"/>
      <c r="AK32" s="59">
        <f t="shared" si="11"/>
        <v>0</v>
      </c>
      <c r="AL32" s="59"/>
      <c r="AM32" s="59">
        <f t="shared" si="26"/>
        <v>0</v>
      </c>
      <c r="AN32" s="59">
        <v>0</v>
      </c>
      <c r="AO32" s="59">
        <f t="shared" si="12"/>
        <v>0</v>
      </c>
      <c r="AP32" s="59"/>
      <c r="AQ32" s="59">
        <f t="shared" si="27"/>
        <v>0</v>
      </c>
      <c r="AR32" s="59"/>
      <c r="AS32" s="59">
        <f t="shared" si="22"/>
        <v>0</v>
      </c>
      <c r="AT32" s="59"/>
      <c r="AU32" s="59">
        <f t="shared" si="13"/>
        <v>0</v>
      </c>
      <c r="AV32" s="59"/>
      <c r="AW32" s="65">
        <f t="shared" si="14"/>
        <v>0</v>
      </c>
      <c r="AX32" s="65">
        <f t="shared" si="15"/>
        <v>0</v>
      </c>
      <c r="AY32" s="65">
        <f t="shared" si="16"/>
        <v>12</v>
      </c>
      <c r="AZ32" s="68">
        <f t="shared" si="17"/>
        <v>76</v>
      </c>
    </row>
    <row r="33" spans="1:52" ht="13.5">
      <c r="A33" s="64">
        <v>29</v>
      </c>
      <c r="B33" s="84" t="s">
        <v>274</v>
      </c>
      <c r="C33" s="173">
        <v>24680</v>
      </c>
      <c r="D33" s="55" t="s">
        <v>56</v>
      </c>
      <c r="E33" s="58" t="s">
        <v>29</v>
      </c>
      <c r="F33" s="58" t="s">
        <v>56</v>
      </c>
      <c r="G33" s="59">
        <v>0</v>
      </c>
      <c r="H33" s="59">
        <f t="shared" si="0"/>
        <v>0</v>
      </c>
      <c r="I33" s="59"/>
      <c r="J33" s="59">
        <f t="shared" si="1"/>
        <v>0</v>
      </c>
      <c r="K33" s="59">
        <v>28</v>
      </c>
      <c r="L33" s="59">
        <f t="shared" si="2"/>
        <v>60</v>
      </c>
      <c r="M33" s="59"/>
      <c r="N33" s="59">
        <f t="shared" si="23"/>
        <v>0</v>
      </c>
      <c r="O33" s="59">
        <v>0</v>
      </c>
      <c r="P33" s="59">
        <f t="shared" si="3"/>
        <v>0</v>
      </c>
      <c r="Q33" s="59">
        <v>0</v>
      </c>
      <c r="R33" s="59">
        <f t="shared" si="4"/>
        <v>0</v>
      </c>
      <c r="S33" s="59">
        <f t="shared" si="5"/>
        <v>60</v>
      </c>
      <c r="T33" s="59"/>
      <c r="U33" s="59">
        <f t="shared" si="6"/>
        <v>0</v>
      </c>
      <c r="V33" s="59"/>
      <c r="W33" s="59">
        <f t="shared" si="7"/>
        <v>0</v>
      </c>
      <c r="X33" s="59"/>
      <c r="Y33" s="59">
        <f t="shared" si="8"/>
        <v>0</v>
      </c>
      <c r="Z33" s="59"/>
      <c r="AA33" s="59">
        <f t="shared" si="9"/>
        <v>0</v>
      </c>
      <c r="AB33" s="59">
        <f t="shared" si="28"/>
        <v>0</v>
      </c>
      <c r="AC33" s="59"/>
      <c r="AD33" s="59"/>
      <c r="AE33" s="59"/>
      <c r="AF33" s="59">
        <v>1</v>
      </c>
      <c r="AG33" s="59">
        <f t="shared" si="24"/>
        <v>12</v>
      </c>
      <c r="AH33" s="59"/>
      <c r="AI33" s="59">
        <f t="shared" si="25"/>
        <v>0</v>
      </c>
      <c r="AJ33" s="59"/>
      <c r="AK33" s="59">
        <f t="shared" si="11"/>
        <v>0</v>
      </c>
      <c r="AL33" s="59"/>
      <c r="AM33" s="59">
        <f t="shared" si="26"/>
        <v>0</v>
      </c>
      <c r="AN33" s="59">
        <v>0</v>
      </c>
      <c r="AO33" s="59">
        <f t="shared" si="12"/>
        <v>0</v>
      </c>
      <c r="AP33" s="59"/>
      <c r="AQ33" s="59">
        <f t="shared" si="27"/>
        <v>0</v>
      </c>
      <c r="AR33" s="59"/>
      <c r="AS33" s="59">
        <f t="shared" si="22"/>
        <v>0</v>
      </c>
      <c r="AT33" s="59"/>
      <c r="AU33" s="59">
        <f t="shared" si="13"/>
        <v>0</v>
      </c>
      <c r="AV33" s="59"/>
      <c r="AW33" s="65">
        <f t="shared" si="14"/>
        <v>0</v>
      </c>
      <c r="AX33" s="65">
        <f t="shared" si="15"/>
        <v>0</v>
      </c>
      <c r="AY33" s="65">
        <f t="shared" si="16"/>
        <v>12</v>
      </c>
      <c r="AZ33" s="68">
        <f t="shared" si="17"/>
        <v>72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PageLayoutView="0" workbookViewId="0" topLeftCell="A1">
      <selection activeCell="B27" sqref="B27"/>
    </sheetView>
  </sheetViews>
  <sheetFormatPr defaultColWidth="9.140625" defaultRowHeight="15"/>
  <cols>
    <col min="1" max="1" width="3.7109375" style="77" customWidth="1"/>
    <col min="2" max="2" width="32.8515625" style="77" bestFit="1" customWidth="1"/>
    <col min="3" max="3" width="8.140625" style="77" bestFit="1" customWidth="1"/>
    <col min="4" max="4" width="3.7109375" style="77" bestFit="1" customWidth="1"/>
    <col min="5" max="6" width="3.57421875" style="85" bestFit="1" customWidth="1"/>
    <col min="7" max="18" width="4.7109375" style="77" customWidth="1"/>
    <col min="19" max="19" width="5.8515625" style="77" customWidth="1"/>
    <col min="20" max="20" width="7.14062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48" width="5.00390625" style="77" customWidth="1"/>
    <col min="49" max="51" width="5.00390625" style="101" customWidth="1"/>
    <col min="52" max="52" width="5.140625" style="101" customWidth="1"/>
    <col min="53" max="53" width="25.140625" style="77" customWidth="1"/>
    <col min="54" max="16384" width="9.140625" style="77" customWidth="1"/>
  </cols>
  <sheetData>
    <row r="1" spans="1:52" ht="39" customHeight="1">
      <c r="A1" s="219" t="s">
        <v>214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1"/>
    </row>
    <row r="2" spans="1:52" ht="30" customHeight="1" thickBot="1">
      <c r="A2" s="233" t="s">
        <v>190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5"/>
    </row>
    <row r="3" spans="1:52" ht="25.5" customHeight="1">
      <c r="A3" s="236" t="s">
        <v>224</v>
      </c>
      <c r="B3" s="226"/>
      <c r="C3" s="226"/>
      <c r="D3" s="237"/>
      <c r="E3" s="78"/>
      <c r="F3" s="78"/>
      <c r="G3" s="225" t="s">
        <v>6</v>
      </c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  <c r="T3" s="228" t="s">
        <v>11</v>
      </c>
      <c r="U3" s="226"/>
      <c r="V3" s="226"/>
      <c r="W3" s="226"/>
      <c r="X3" s="226"/>
      <c r="Y3" s="226"/>
      <c r="Z3" s="226"/>
      <c r="AA3" s="226"/>
      <c r="AB3" s="227"/>
      <c r="AC3" s="229" t="s">
        <v>12</v>
      </c>
      <c r="AD3" s="230"/>
      <c r="AE3" s="231"/>
      <c r="AF3" s="229" t="s">
        <v>23</v>
      </c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2"/>
      <c r="AZ3" s="222" t="s">
        <v>24</v>
      </c>
    </row>
    <row r="4" spans="1:52" s="98" customFormat="1" ht="157.5" customHeight="1">
      <c r="A4" s="86" t="s">
        <v>225</v>
      </c>
      <c r="B4" s="87" t="s">
        <v>0</v>
      </c>
      <c r="C4" s="224" t="s">
        <v>1</v>
      </c>
      <c r="D4" s="224"/>
      <c r="E4" s="87"/>
      <c r="F4" s="87"/>
      <c r="G4" s="88" t="s">
        <v>2</v>
      </c>
      <c r="H4" s="88" t="s">
        <v>3</v>
      </c>
      <c r="I4" s="88" t="s">
        <v>221</v>
      </c>
      <c r="J4" s="88" t="s">
        <v>3</v>
      </c>
      <c r="K4" s="88" t="s">
        <v>4</v>
      </c>
      <c r="L4" s="88" t="s">
        <v>3</v>
      </c>
      <c r="M4" s="88" t="s">
        <v>222</v>
      </c>
      <c r="N4" s="88" t="s">
        <v>3</v>
      </c>
      <c r="O4" s="89" t="s">
        <v>229</v>
      </c>
      <c r="P4" s="88" t="s">
        <v>3</v>
      </c>
      <c r="Q4" s="88" t="s">
        <v>230</v>
      </c>
      <c r="R4" s="88" t="s">
        <v>3</v>
      </c>
      <c r="S4" s="90" t="s">
        <v>5</v>
      </c>
      <c r="T4" s="91" t="s">
        <v>31</v>
      </c>
      <c r="U4" s="92" t="s">
        <v>3</v>
      </c>
      <c r="V4" s="93" t="s">
        <v>7</v>
      </c>
      <c r="W4" s="92" t="s">
        <v>3</v>
      </c>
      <c r="X4" s="91" t="s">
        <v>13</v>
      </c>
      <c r="Y4" s="92" t="s">
        <v>3</v>
      </c>
      <c r="Z4" s="91" t="s">
        <v>14</v>
      </c>
      <c r="AA4" s="92" t="s">
        <v>3</v>
      </c>
      <c r="AB4" s="90" t="s">
        <v>5</v>
      </c>
      <c r="AC4" s="92" t="s">
        <v>8</v>
      </c>
      <c r="AD4" s="92" t="s">
        <v>9</v>
      </c>
      <c r="AE4" s="94" t="s">
        <v>10</v>
      </c>
      <c r="AF4" s="95" t="s">
        <v>15</v>
      </c>
      <c r="AG4" s="92" t="s">
        <v>3</v>
      </c>
      <c r="AH4" s="95" t="s">
        <v>16</v>
      </c>
      <c r="AI4" s="92" t="s">
        <v>3</v>
      </c>
      <c r="AJ4" s="95" t="s">
        <v>17</v>
      </c>
      <c r="AK4" s="92" t="s">
        <v>3</v>
      </c>
      <c r="AL4" s="95" t="s">
        <v>18</v>
      </c>
      <c r="AM4" s="92" t="s">
        <v>3</v>
      </c>
      <c r="AN4" s="95" t="s">
        <v>19</v>
      </c>
      <c r="AO4" s="92" t="s">
        <v>3</v>
      </c>
      <c r="AP4" s="95" t="s">
        <v>20</v>
      </c>
      <c r="AQ4" s="92" t="s">
        <v>3</v>
      </c>
      <c r="AR4" s="95" t="s">
        <v>21</v>
      </c>
      <c r="AS4" s="92" t="s">
        <v>3</v>
      </c>
      <c r="AT4" s="80" t="s">
        <v>231</v>
      </c>
      <c r="AU4" s="80" t="s">
        <v>3</v>
      </c>
      <c r="AV4" s="81" t="s">
        <v>232</v>
      </c>
      <c r="AW4" s="81" t="s">
        <v>3</v>
      </c>
      <c r="AX4" s="96" t="s">
        <v>25</v>
      </c>
      <c r="AY4" s="97" t="s">
        <v>22</v>
      </c>
      <c r="AZ4" s="223"/>
    </row>
    <row r="5" spans="1:52" s="98" customFormat="1" ht="12.75">
      <c r="A5" s="63">
        <v>1</v>
      </c>
      <c r="B5" s="55" t="s">
        <v>89</v>
      </c>
      <c r="C5" s="56">
        <v>20155</v>
      </c>
      <c r="D5" s="82" t="s">
        <v>52</v>
      </c>
      <c r="E5" s="99" t="s">
        <v>29</v>
      </c>
      <c r="F5" s="55" t="s">
        <v>52</v>
      </c>
      <c r="G5" s="83">
        <v>15</v>
      </c>
      <c r="H5" s="59">
        <f aca="true" t="shared" si="0" ref="H5:H20">G5*6</f>
        <v>90</v>
      </c>
      <c r="I5" s="59"/>
      <c r="J5" s="59">
        <f aca="true" t="shared" si="1" ref="J5:J20">I5*6</f>
        <v>0</v>
      </c>
      <c r="K5" s="59">
        <v>21</v>
      </c>
      <c r="L5" s="59">
        <f aca="true" t="shared" si="2" ref="L5:L20">IF(K5&gt;4,K5*2+4,K5*3)</f>
        <v>46</v>
      </c>
      <c r="M5" s="61"/>
      <c r="N5" s="59">
        <f>IF(M5&gt;4,M5*2+4,M5*3)</f>
        <v>0</v>
      </c>
      <c r="O5" s="61">
        <v>5</v>
      </c>
      <c r="P5" s="61">
        <f aca="true" t="shared" si="3" ref="P5:P20">O5*2</f>
        <v>10</v>
      </c>
      <c r="Q5" s="61">
        <v>6</v>
      </c>
      <c r="R5" s="61">
        <f aca="true" t="shared" si="4" ref="R5:R20">Q5*3</f>
        <v>18</v>
      </c>
      <c r="S5" s="62">
        <f aca="true" t="shared" si="5" ref="S5:S20">H5+J5+L5+N5+P5+R5</f>
        <v>164</v>
      </c>
      <c r="T5" s="63"/>
      <c r="U5" s="59">
        <f aca="true" t="shared" si="6" ref="U5:U20">IF(T5=0,0,6)</f>
        <v>0</v>
      </c>
      <c r="V5" s="59"/>
      <c r="W5" s="59">
        <f aca="true" t="shared" si="7" ref="W5:W20">V5*4</f>
        <v>0</v>
      </c>
      <c r="X5" s="59"/>
      <c r="Y5" s="59">
        <f aca="true" t="shared" si="8" ref="Y5:Y20">X5*3</f>
        <v>0</v>
      </c>
      <c r="Z5" s="59"/>
      <c r="AA5" s="59">
        <f aca="true" t="shared" si="9" ref="AA5:AA20">IF(Z5=0,0,6)</f>
        <v>0</v>
      </c>
      <c r="AB5" s="62">
        <f aca="true" t="shared" si="10" ref="AB5:AB20">U5+W5+Y5+AA5</f>
        <v>0</v>
      </c>
      <c r="AC5" s="63"/>
      <c r="AD5" s="59"/>
      <c r="AE5" s="62"/>
      <c r="AF5" s="63">
        <v>1</v>
      </c>
      <c r="AG5" s="59">
        <f aca="true" t="shared" si="11" ref="AG5:AG20">AF5*12</f>
        <v>12</v>
      </c>
      <c r="AH5" s="59"/>
      <c r="AI5" s="59">
        <f aca="true" t="shared" si="12" ref="AI5:AI20">AH5*5</f>
        <v>0</v>
      </c>
      <c r="AJ5" s="59">
        <v>1</v>
      </c>
      <c r="AK5" s="59">
        <f aca="true" t="shared" si="13" ref="AK5:AK20">AJ5*3</f>
        <v>3</v>
      </c>
      <c r="AL5" s="59"/>
      <c r="AM5" s="59">
        <f aca="true" t="shared" si="14" ref="AM5:AM20">AL5*1</f>
        <v>0</v>
      </c>
      <c r="AN5" s="59">
        <v>1</v>
      </c>
      <c r="AO5" s="59">
        <f aca="true" t="shared" si="15" ref="AO5:AO20">AN5*5</f>
        <v>5</v>
      </c>
      <c r="AP5" s="59"/>
      <c r="AQ5" s="59">
        <f aca="true" t="shared" si="16" ref="AQ5:AQ20">AP5*5</f>
        <v>0</v>
      </c>
      <c r="AR5" s="59"/>
      <c r="AS5" s="59">
        <f aca="true" t="shared" si="17" ref="AS5:AS20">AR5*1</f>
        <v>0</v>
      </c>
      <c r="AT5" s="59"/>
      <c r="AU5" s="59">
        <f aca="true" t="shared" si="18" ref="AU5:AU20">AT5*0.5</f>
        <v>0</v>
      </c>
      <c r="AV5" s="59"/>
      <c r="AW5" s="65">
        <f aca="true" t="shared" si="19" ref="AW5:AW20">AV5*1</f>
        <v>0</v>
      </c>
      <c r="AX5" s="65">
        <f aca="true" t="shared" si="20" ref="AX5:AX20">IF(AI5+AK5+AM5+AO5+AQ5+AS5+AU5+AW5&gt;10,10,AI5+AK5+AM5+AO5+AQ5+AS5+AU5+AW5)</f>
        <v>8</v>
      </c>
      <c r="AY5" s="66">
        <f aca="true" t="shared" si="21" ref="AY5:AY20">AG5+AX5</f>
        <v>20</v>
      </c>
      <c r="AZ5" s="100">
        <f aca="true" t="shared" si="22" ref="AZ5:AZ20">S5+AB5+AY5</f>
        <v>184</v>
      </c>
    </row>
    <row r="6" spans="1:52" s="98" customFormat="1" ht="12.75">
      <c r="A6" s="63">
        <v>2</v>
      </c>
      <c r="B6" s="55" t="s">
        <v>83</v>
      </c>
      <c r="C6" s="56">
        <v>23279</v>
      </c>
      <c r="D6" s="82" t="s">
        <v>52</v>
      </c>
      <c r="E6" s="99" t="s">
        <v>29</v>
      </c>
      <c r="F6" s="55" t="s">
        <v>52</v>
      </c>
      <c r="G6" s="83">
        <v>16</v>
      </c>
      <c r="H6" s="59">
        <f t="shared" si="0"/>
        <v>96</v>
      </c>
      <c r="I6" s="59"/>
      <c r="J6" s="59">
        <f t="shared" si="1"/>
        <v>0</v>
      </c>
      <c r="K6" s="59">
        <v>17</v>
      </c>
      <c r="L6" s="59">
        <f t="shared" si="2"/>
        <v>38</v>
      </c>
      <c r="M6" s="61"/>
      <c r="N6" s="59">
        <f>IF(M6&gt;4,M6*2+4,M6*3)</f>
        <v>0</v>
      </c>
      <c r="O6" s="61">
        <v>5</v>
      </c>
      <c r="P6" s="61">
        <f t="shared" si="3"/>
        <v>10</v>
      </c>
      <c r="Q6" s="61">
        <v>7</v>
      </c>
      <c r="R6" s="61">
        <f t="shared" si="4"/>
        <v>21</v>
      </c>
      <c r="S6" s="62">
        <f t="shared" si="5"/>
        <v>165</v>
      </c>
      <c r="T6" s="63"/>
      <c r="U6" s="59">
        <f t="shared" si="6"/>
        <v>0</v>
      </c>
      <c r="V6" s="59"/>
      <c r="W6" s="59">
        <f t="shared" si="7"/>
        <v>0</v>
      </c>
      <c r="X6" s="59"/>
      <c r="Y6" s="59">
        <f t="shared" si="8"/>
        <v>0</v>
      </c>
      <c r="Z6" s="59"/>
      <c r="AA6" s="59">
        <f t="shared" si="9"/>
        <v>0</v>
      </c>
      <c r="AB6" s="62">
        <f t="shared" si="10"/>
        <v>0</v>
      </c>
      <c r="AC6" s="63"/>
      <c r="AD6" s="59"/>
      <c r="AE6" s="62"/>
      <c r="AF6" s="63">
        <v>1</v>
      </c>
      <c r="AG6" s="59">
        <f t="shared" si="11"/>
        <v>12</v>
      </c>
      <c r="AH6" s="59"/>
      <c r="AI6" s="59">
        <f t="shared" si="12"/>
        <v>0</v>
      </c>
      <c r="AJ6" s="59"/>
      <c r="AK6" s="59">
        <f t="shared" si="13"/>
        <v>0</v>
      </c>
      <c r="AL6" s="59">
        <v>1</v>
      </c>
      <c r="AM6" s="59">
        <f t="shared" si="14"/>
        <v>1</v>
      </c>
      <c r="AN6" s="59"/>
      <c r="AO6" s="59">
        <f t="shared" si="15"/>
        <v>0</v>
      </c>
      <c r="AP6" s="59"/>
      <c r="AQ6" s="59">
        <f t="shared" si="16"/>
        <v>0</v>
      </c>
      <c r="AR6" s="59"/>
      <c r="AS6" s="59">
        <f t="shared" si="17"/>
        <v>0</v>
      </c>
      <c r="AT6" s="59"/>
      <c r="AU6" s="59">
        <f t="shared" si="18"/>
        <v>0</v>
      </c>
      <c r="AV6" s="59"/>
      <c r="AW6" s="65">
        <f t="shared" si="19"/>
        <v>0</v>
      </c>
      <c r="AX6" s="65">
        <f t="shared" si="20"/>
        <v>1</v>
      </c>
      <c r="AY6" s="66">
        <f t="shared" si="21"/>
        <v>13</v>
      </c>
      <c r="AZ6" s="100">
        <f t="shared" si="22"/>
        <v>178</v>
      </c>
    </row>
    <row r="7" spans="1:52" s="98" customFormat="1" ht="12.75">
      <c r="A7" s="63">
        <v>3</v>
      </c>
      <c r="B7" s="55" t="s">
        <v>88</v>
      </c>
      <c r="C7" s="56">
        <v>19980</v>
      </c>
      <c r="D7" s="82" t="s">
        <v>52</v>
      </c>
      <c r="E7" s="99" t="s">
        <v>29</v>
      </c>
      <c r="F7" s="55" t="s">
        <v>52</v>
      </c>
      <c r="G7" s="83">
        <v>16</v>
      </c>
      <c r="H7" s="59">
        <f t="shared" si="0"/>
        <v>96</v>
      </c>
      <c r="I7" s="59"/>
      <c r="J7" s="59">
        <f t="shared" si="1"/>
        <v>0</v>
      </c>
      <c r="K7" s="59">
        <v>17</v>
      </c>
      <c r="L7" s="59">
        <f t="shared" si="2"/>
        <v>38</v>
      </c>
      <c r="M7" s="61"/>
      <c r="N7" s="59">
        <f>IF(M7&gt;4,M7*2+4,M7*3)</f>
        <v>0</v>
      </c>
      <c r="O7" s="61">
        <v>5</v>
      </c>
      <c r="P7" s="61">
        <f t="shared" si="3"/>
        <v>10</v>
      </c>
      <c r="Q7" s="61">
        <v>7</v>
      </c>
      <c r="R7" s="61">
        <f t="shared" si="4"/>
        <v>21</v>
      </c>
      <c r="S7" s="62">
        <f t="shared" si="5"/>
        <v>165</v>
      </c>
      <c r="T7" s="63"/>
      <c r="U7" s="59">
        <f t="shared" si="6"/>
        <v>0</v>
      </c>
      <c r="V7" s="59"/>
      <c r="W7" s="59">
        <f t="shared" si="7"/>
        <v>0</v>
      </c>
      <c r="X7" s="59"/>
      <c r="Y7" s="59">
        <f t="shared" si="8"/>
        <v>0</v>
      </c>
      <c r="Z7" s="59"/>
      <c r="AA7" s="59">
        <f t="shared" si="9"/>
        <v>0</v>
      </c>
      <c r="AB7" s="62">
        <f t="shared" si="10"/>
        <v>0</v>
      </c>
      <c r="AC7" s="63"/>
      <c r="AD7" s="59"/>
      <c r="AE7" s="62"/>
      <c r="AF7" s="63">
        <v>1</v>
      </c>
      <c r="AG7" s="59">
        <f t="shared" si="11"/>
        <v>12</v>
      </c>
      <c r="AH7" s="59"/>
      <c r="AI7" s="59">
        <f t="shared" si="12"/>
        <v>0</v>
      </c>
      <c r="AJ7" s="59"/>
      <c r="AK7" s="59">
        <f t="shared" si="13"/>
        <v>0</v>
      </c>
      <c r="AL7" s="59"/>
      <c r="AM7" s="59">
        <f t="shared" si="14"/>
        <v>0</v>
      </c>
      <c r="AN7" s="59"/>
      <c r="AO7" s="59">
        <f t="shared" si="15"/>
        <v>0</v>
      </c>
      <c r="AP7" s="59"/>
      <c r="AQ7" s="59">
        <f t="shared" si="16"/>
        <v>0</v>
      </c>
      <c r="AR7" s="59"/>
      <c r="AS7" s="59">
        <f t="shared" si="17"/>
        <v>0</v>
      </c>
      <c r="AT7" s="59"/>
      <c r="AU7" s="59">
        <f t="shared" si="18"/>
        <v>0</v>
      </c>
      <c r="AV7" s="59"/>
      <c r="AW7" s="65">
        <f t="shared" si="19"/>
        <v>0</v>
      </c>
      <c r="AX7" s="65">
        <f t="shared" si="20"/>
        <v>0</v>
      </c>
      <c r="AY7" s="66">
        <f t="shared" si="21"/>
        <v>12</v>
      </c>
      <c r="AZ7" s="100">
        <f t="shared" si="22"/>
        <v>177</v>
      </c>
    </row>
    <row r="8" spans="1:52" s="98" customFormat="1" ht="12.75">
      <c r="A8" s="63">
        <v>4</v>
      </c>
      <c r="B8" s="55" t="s">
        <v>94</v>
      </c>
      <c r="C8" s="56">
        <v>22331</v>
      </c>
      <c r="D8" s="82" t="s">
        <v>52</v>
      </c>
      <c r="E8" s="99" t="s">
        <v>29</v>
      </c>
      <c r="F8" s="55" t="s">
        <v>52</v>
      </c>
      <c r="G8" s="83">
        <v>16</v>
      </c>
      <c r="H8" s="59">
        <f t="shared" si="0"/>
        <v>96</v>
      </c>
      <c r="I8" s="59"/>
      <c r="J8" s="59">
        <f t="shared" si="1"/>
        <v>0</v>
      </c>
      <c r="K8" s="59">
        <v>16</v>
      </c>
      <c r="L8" s="59">
        <f t="shared" si="2"/>
        <v>36</v>
      </c>
      <c r="M8" s="61"/>
      <c r="N8" s="59">
        <v>0</v>
      </c>
      <c r="O8" s="61">
        <v>5</v>
      </c>
      <c r="P8" s="61">
        <f t="shared" si="3"/>
        <v>10</v>
      </c>
      <c r="Q8" s="61">
        <v>7</v>
      </c>
      <c r="R8" s="61">
        <f t="shared" si="4"/>
        <v>21</v>
      </c>
      <c r="S8" s="62">
        <f t="shared" si="5"/>
        <v>163</v>
      </c>
      <c r="T8" s="63"/>
      <c r="U8" s="59">
        <f t="shared" si="6"/>
        <v>0</v>
      </c>
      <c r="V8" s="59"/>
      <c r="W8" s="59">
        <f t="shared" si="7"/>
        <v>0</v>
      </c>
      <c r="X8" s="59"/>
      <c r="Y8" s="59">
        <f t="shared" si="8"/>
        <v>0</v>
      </c>
      <c r="Z8" s="59"/>
      <c r="AA8" s="59">
        <f t="shared" si="9"/>
        <v>0</v>
      </c>
      <c r="AB8" s="62">
        <f t="shared" si="10"/>
        <v>0</v>
      </c>
      <c r="AC8" s="63"/>
      <c r="AD8" s="59"/>
      <c r="AE8" s="62"/>
      <c r="AF8" s="63">
        <v>1</v>
      </c>
      <c r="AG8" s="59">
        <f t="shared" si="11"/>
        <v>12</v>
      </c>
      <c r="AH8" s="59"/>
      <c r="AI8" s="59">
        <f t="shared" si="12"/>
        <v>0</v>
      </c>
      <c r="AJ8" s="59"/>
      <c r="AK8" s="59">
        <f t="shared" si="13"/>
        <v>0</v>
      </c>
      <c r="AL8" s="59"/>
      <c r="AM8" s="59">
        <f t="shared" si="14"/>
        <v>0</v>
      </c>
      <c r="AN8" s="59"/>
      <c r="AO8" s="59">
        <f t="shared" si="15"/>
        <v>0</v>
      </c>
      <c r="AP8" s="59"/>
      <c r="AQ8" s="59">
        <f t="shared" si="16"/>
        <v>0</v>
      </c>
      <c r="AR8" s="59"/>
      <c r="AS8" s="59">
        <f t="shared" si="17"/>
        <v>0</v>
      </c>
      <c r="AT8" s="59"/>
      <c r="AU8" s="59">
        <f t="shared" si="18"/>
        <v>0</v>
      </c>
      <c r="AV8" s="59"/>
      <c r="AW8" s="65">
        <f t="shared" si="19"/>
        <v>0</v>
      </c>
      <c r="AX8" s="65">
        <f t="shared" si="20"/>
        <v>0</v>
      </c>
      <c r="AY8" s="66">
        <f t="shared" si="21"/>
        <v>12</v>
      </c>
      <c r="AZ8" s="100">
        <f t="shared" si="22"/>
        <v>175</v>
      </c>
    </row>
    <row r="9" spans="1:52" s="98" customFormat="1" ht="12.75">
      <c r="A9" s="63">
        <v>5</v>
      </c>
      <c r="B9" s="55" t="s">
        <v>196</v>
      </c>
      <c r="C9" s="56">
        <v>20869</v>
      </c>
      <c r="D9" s="82" t="s">
        <v>52</v>
      </c>
      <c r="E9" s="99" t="s">
        <v>29</v>
      </c>
      <c r="F9" s="55" t="s">
        <v>52</v>
      </c>
      <c r="G9" s="83">
        <v>16</v>
      </c>
      <c r="H9" s="59">
        <f t="shared" si="0"/>
        <v>96</v>
      </c>
      <c r="I9" s="59"/>
      <c r="J9" s="59">
        <f t="shared" si="1"/>
        <v>0</v>
      </c>
      <c r="K9" s="59">
        <v>13</v>
      </c>
      <c r="L9" s="59">
        <f t="shared" si="2"/>
        <v>30</v>
      </c>
      <c r="M9" s="61"/>
      <c r="N9" s="59">
        <f aca="true" t="shared" si="23" ref="N9:N20">IF(M9&gt;4,M9*2+4,M9*3)</f>
        <v>0</v>
      </c>
      <c r="O9" s="61">
        <v>5</v>
      </c>
      <c r="P9" s="61">
        <f t="shared" si="3"/>
        <v>10</v>
      </c>
      <c r="Q9" s="61">
        <v>7</v>
      </c>
      <c r="R9" s="61">
        <f t="shared" si="4"/>
        <v>21</v>
      </c>
      <c r="S9" s="62">
        <f t="shared" si="5"/>
        <v>157</v>
      </c>
      <c r="T9" s="63"/>
      <c r="U9" s="59">
        <f t="shared" si="6"/>
        <v>0</v>
      </c>
      <c r="V9" s="59"/>
      <c r="W9" s="59">
        <f t="shared" si="7"/>
        <v>0</v>
      </c>
      <c r="X9" s="59"/>
      <c r="Y9" s="59">
        <f t="shared" si="8"/>
        <v>0</v>
      </c>
      <c r="Z9" s="59"/>
      <c r="AA9" s="59">
        <f t="shared" si="9"/>
        <v>0</v>
      </c>
      <c r="AB9" s="62">
        <f t="shared" si="10"/>
        <v>0</v>
      </c>
      <c r="AC9" s="63"/>
      <c r="AD9" s="59"/>
      <c r="AE9" s="62"/>
      <c r="AF9" s="63">
        <v>1</v>
      </c>
      <c r="AG9" s="59">
        <f t="shared" si="11"/>
        <v>12</v>
      </c>
      <c r="AH9" s="59"/>
      <c r="AI9" s="59">
        <f t="shared" si="12"/>
        <v>0</v>
      </c>
      <c r="AJ9" s="59">
        <v>1</v>
      </c>
      <c r="AK9" s="59">
        <f t="shared" si="13"/>
        <v>3</v>
      </c>
      <c r="AL9" s="59"/>
      <c r="AM9" s="59">
        <f t="shared" si="14"/>
        <v>0</v>
      </c>
      <c r="AN9" s="59"/>
      <c r="AO9" s="59">
        <f t="shared" si="15"/>
        <v>0</v>
      </c>
      <c r="AP9" s="59"/>
      <c r="AQ9" s="59">
        <f t="shared" si="16"/>
        <v>0</v>
      </c>
      <c r="AR9" s="59"/>
      <c r="AS9" s="59">
        <f t="shared" si="17"/>
        <v>0</v>
      </c>
      <c r="AT9" s="59"/>
      <c r="AU9" s="59">
        <f t="shared" si="18"/>
        <v>0</v>
      </c>
      <c r="AV9" s="59"/>
      <c r="AW9" s="65">
        <f t="shared" si="19"/>
        <v>0</v>
      </c>
      <c r="AX9" s="65">
        <f t="shared" si="20"/>
        <v>3</v>
      </c>
      <c r="AY9" s="66">
        <f t="shared" si="21"/>
        <v>15</v>
      </c>
      <c r="AZ9" s="100">
        <f t="shared" si="22"/>
        <v>172</v>
      </c>
    </row>
    <row r="10" spans="1:52" s="98" customFormat="1" ht="12.75">
      <c r="A10" s="63">
        <v>6</v>
      </c>
      <c r="B10" s="55" t="s">
        <v>93</v>
      </c>
      <c r="C10" s="56">
        <v>21767</v>
      </c>
      <c r="D10" s="82" t="s">
        <v>52</v>
      </c>
      <c r="E10" s="99" t="s">
        <v>29</v>
      </c>
      <c r="F10" s="55" t="s">
        <v>52</v>
      </c>
      <c r="G10" s="83">
        <v>14</v>
      </c>
      <c r="H10" s="59">
        <f t="shared" si="0"/>
        <v>84</v>
      </c>
      <c r="I10" s="59"/>
      <c r="J10" s="59">
        <f t="shared" si="1"/>
        <v>0</v>
      </c>
      <c r="K10" s="59">
        <v>19</v>
      </c>
      <c r="L10" s="59">
        <f t="shared" si="2"/>
        <v>42</v>
      </c>
      <c r="M10" s="61"/>
      <c r="N10" s="59">
        <f t="shared" si="23"/>
        <v>0</v>
      </c>
      <c r="O10" s="61">
        <v>5</v>
      </c>
      <c r="P10" s="61">
        <f t="shared" si="3"/>
        <v>10</v>
      </c>
      <c r="Q10" s="61">
        <v>7</v>
      </c>
      <c r="R10" s="61">
        <f t="shared" si="4"/>
        <v>21</v>
      </c>
      <c r="S10" s="62">
        <f t="shared" si="5"/>
        <v>157</v>
      </c>
      <c r="T10" s="63"/>
      <c r="U10" s="59">
        <f t="shared" si="6"/>
        <v>0</v>
      </c>
      <c r="V10" s="59"/>
      <c r="W10" s="59">
        <f t="shared" si="7"/>
        <v>0</v>
      </c>
      <c r="X10" s="59"/>
      <c r="Y10" s="59">
        <f t="shared" si="8"/>
        <v>0</v>
      </c>
      <c r="Z10" s="59"/>
      <c r="AA10" s="59">
        <f t="shared" si="9"/>
        <v>0</v>
      </c>
      <c r="AB10" s="62">
        <f t="shared" si="10"/>
        <v>0</v>
      </c>
      <c r="AC10" s="63"/>
      <c r="AD10" s="59"/>
      <c r="AE10" s="62"/>
      <c r="AF10" s="63">
        <v>1</v>
      </c>
      <c r="AG10" s="59">
        <f t="shared" si="11"/>
        <v>12</v>
      </c>
      <c r="AH10" s="59"/>
      <c r="AI10" s="59">
        <f t="shared" si="12"/>
        <v>0</v>
      </c>
      <c r="AJ10" s="59">
        <v>1</v>
      </c>
      <c r="AK10" s="59">
        <f t="shared" si="13"/>
        <v>3</v>
      </c>
      <c r="AL10" s="59"/>
      <c r="AM10" s="59">
        <f t="shared" si="14"/>
        <v>0</v>
      </c>
      <c r="AN10" s="59"/>
      <c r="AO10" s="59">
        <f t="shared" si="15"/>
        <v>0</v>
      </c>
      <c r="AP10" s="59"/>
      <c r="AQ10" s="59">
        <f t="shared" si="16"/>
        <v>0</v>
      </c>
      <c r="AR10" s="59"/>
      <c r="AS10" s="59">
        <f t="shared" si="17"/>
        <v>0</v>
      </c>
      <c r="AT10" s="59"/>
      <c r="AU10" s="59">
        <f t="shared" si="18"/>
        <v>0</v>
      </c>
      <c r="AV10" s="59"/>
      <c r="AW10" s="65">
        <f t="shared" si="19"/>
        <v>0</v>
      </c>
      <c r="AX10" s="65">
        <f t="shared" si="20"/>
        <v>3</v>
      </c>
      <c r="AY10" s="66">
        <f t="shared" si="21"/>
        <v>15</v>
      </c>
      <c r="AZ10" s="100">
        <f t="shared" si="22"/>
        <v>172</v>
      </c>
    </row>
    <row r="11" spans="1:52" s="98" customFormat="1" ht="12.75">
      <c r="A11" s="63">
        <v>7</v>
      </c>
      <c r="B11" s="55" t="s">
        <v>82</v>
      </c>
      <c r="C11" s="56">
        <v>22286</v>
      </c>
      <c r="D11" s="82" t="s">
        <v>52</v>
      </c>
      <c r="E11" s="99" t="s">
        <v>29</v>
      </c>
      <c r="F11" s="55" t="s">
        <v>52</v>
      </c>
      <c r="G11" s="83">
        <v>15</v>
      </c>
      <c r="H11" s="59">
        <f t="shared" si="0"/>
        <v>90</v>
      </c>
      <c r="I11" s="59"/>
      <c r="J11" s="59">
        <f t="shared" si="1"/>
        <v>0</v>
      </c>
      <c r="K11" s="59">
        <v>19</v>
      </c>
      <c r="L11" s="59">
        <f t="shared" si="2"/>
        <v>42</v>
      </c>
      <c r="M11" s="61"/>
      <c r="N11" s="59">
        <f t="shared" si="23"/>
        <v>0</v>
      </c>
      <c r="O11" s="61">
        <v>5</v>
      </c>
      <c r="P11" s="61">
        <f t="shared" si="3"/>
        <v>10</v>
      </c>
      <c r="Q11" s="61">
        <v>6</v>
      </c>
      <c r="R11" s="61">
        <f t="shared" si="4"/>
        <v>18</v>
      </c>
      <c r="S11" s="62">
        <f t="shared" si="5"/>
        <v>160</v>
      </c>
      <c r="T11" s="63"/>
      <c r="U11" s="59">
        <f t="shared" si="6"/>
        <v>0</v>
      </c>
      <c r="V11" s="59"/>
      <c r="W11" s="59">
        <f t="shared" si="7"/>
        <v>0</v>
      </c>
      <c r="X11" s="59"/>
      <c r="Y11" s="59">
        <f t="shared" si="8"/>
        <v>0</v>
      </c>
      <c r="Z11" s="59"/>
      <c r="AA11" s="59">
        <f t="shared" si="9"/>
        <v>0</v>
      </c>
      <c r="AB11" s="62">
        <f t="shared" si="10"/>
        <v>0</v>
      </c>
      <c r="AC11" s="63"/>
      <c r="AD11" s="59"/>
      <c r="AE11" s="62"/>
      <c r="AF11" s="63">
        <v>1</v>
      </c>
      <c r="AG11" s="59">
        <f t="shared" si="11"/>
        <v>12</v>
      </c>
      <c r="AH11" s="59"/>
      <c r="AI11" s="59">
        <f t="shared" si="12"/>
        <v>0</v>
      </c>
      <c r="AJ11" s="59"/>
      <c r="AK11" s="59">
        <f t="shared" si="13"/>
        <v>0</v>
      </c>
      <c r="AL11" s="59"/>
      <c r="AM11" s="59">
        <f t="shared" si="14"/>
        <v>0</v>
      </c>
      <c r="AN11" s="59"/>
      <c r="AO11" s="59">
        <f t="shared" si="15"/>
        <v>0</v>
      </c>
      <c r="AP11" s="59"/>
      <c r="AQ11" s="59">
        <f t="shared" si="16"/>
        <v>0</v>
      </c>
      <c r="AR11" s="59"/>
      <c r="AS11" s="59">
        <f t="shared" si="17"/>
        <v>0</v>
      </c>
      <c r="AT11" s="59"/>
      <c r="AU11" s="59">
        <f t="shared" si="18"/>
        <v>0</v>
      </c>
      <c r="AV11" s="59"/>
      <c r="AW11" s="65">
        <f t="shared" si="19"/>
        <v>0</v>
      </c>
      <c r="AX11" s="65">
        <f t="shared" si="20"/>
        <v>0</v>
      </c>
      <c r="AY11" s="66">
        <f t="shared" si="21"/>
        <v>12</v>
      </c>
      <c r="AZ11" s="100">
        <f t="shared" si="22"/>
        <v>172</v>
      </c>
    </row>
    <row r="12" spans="1:52" s="98" customFormat="1" ht="12.75">
      <c r="A12" s="63">
        <v>8</v>
      </c>
      <c r="B12" s="55" t="s">
        <v>90</v>
      </c>
      <c r="C12" s="56">
        <v>23116</v>
      </c>
      <c r="D12" s="82" t="s">
        <v>52</v>
      </c>
      <c r="E12" s="99" t="s">
        <v>29</v>
      </c>
      <c r="F12" s="55" t="s">
        <v>52</v>
      </c>
      <c r="G12" s="83">
        <v>16</v>
      </c>
      <c r="H12" s="59">
        <f t="shared" si="0"/>
        <v>96</v>
      </c>
      <c r="I12" s="59"/>
      <c r="J12" s="59">
        <f t="shared" si="1"/>
        <v>0</v>
      </c>
      <c r="K12" s="59">
        <v>17</v>
      </c>
      <c r="L12" s="59">
        <f t="shared" si="2"/>
        <v>38</v>
      </c>
      <c r="M12" s="61"/>
      <c r="N12" s="59">
        <f t="shared" si="23"/>
        <v>0</v>
      </c>
      <c r="O12" s="61">
        <v>5</v>
      </c>
      <c r="P12" s="61">
        <f t="shared" si="3"/>
        <v>10</v>
      </c>
      <c r="Q12" s="61">
        <v>4</v>
      </c>
      <c r="R12" s="61">
        <f t="shared" si="4"/>
        <v>12</v>
      </c>
      <c r="S12" s="62">
        <f t="shared" si="5"/>
        <v>156</v>
      </c>
      <c r="T12" s="63"/>
      <c r="U12" s="59">
        <f t="shared" si="6"/>
        <v>0</v>
      </c>
      <c r="V12" s="59"/>
      <c r="W12" s="59">
        <f t="shared" si="7"/>
        <v>0</v>
      </c>
      <c r="X12" s="59"/>
      <c r="Y12" s="59">
        <f t="shared" si="8"/>
        <v>0</v>
      </c>
      <c r="Z12" s="59"/>
      <c r="AA12" s="59">
        <f t="shared" si="9"/>
        <v>0</v>
      </c>
      <c r="AB12" s="62">
        <f t="shared" si="10"/>
        <v>0</v>
      </c>
      <c r="AC12" s="63"/>
      <c r="AD12" s="59"/>
      <c r="AE12" s="62"/>
      <c r="AF12" s="63">
        <v>1</v>
      </c>
      <c r="AG12" s="59">
        <f t="shared" si="11"/>
        <v>12</v>
      </c>
      <c r="AH12" s="59"/>
      <c r="AI12" s="59">
        <f t="shared" si="12"/>
        <v>0</v>
      </c>
      <c r="AJ12" s="59"/>
      <c r="AK12" s="59">
        <f t="shared" si="13"/>
        <v>0</v>
      </c>
      <c r="AL12" s="59"/>
      <c r="AM12" s="59">
        <f t="shared" si="14"/>
        <v>0</v>
      </c>
      <c r="AN12" s="59"/>
      <c r="AO12" s="59">
        <f t="shared" si="15"/>
        <v>0</v>
      </c>
      <c r="AP12" s="59"/>
      <c r="AQ12" s="59">
        <f t="shared" si="16"/>
        <v>0</v>
      </c>
      <c r="AR12" s="59"/>
      <c r="AS12" s="59">
        <f t="shared" si="17"/>
        <v>0</v>
      </c>
      <c r="AT12" s="59"/>
      <c r="AU12" s="59">
        <f t="shared" si="18"/>
        <v>0</v>
      </c>
      <c r="AV12" s="59"/>
      <c r="AW12" s="65">
        <f t="shared" si="19"/>
        <v>0</v>
      </c>
      <c r="AX12" s="65">
        <f t="shared" si="20"/>
        <v>0</v>
      </c>
      <c r="AY12" s="66">
        <f t="shared" si="21"/>
        <v>12</v>
      </c>
      <c r="AZ12" s="100">
        <f t="shared" si="22"/>
        <v>168</v>
      </c>
    </row>
    <row r="13" spans="1:52" s="98" customFormat="1" ht="12.75">
      <c r="A13" s="63">
        <v>9</v>
      </c>
      <c r="B13" s="55" t="s">
        <v>84</v>
      </c>
      <c r="C13" s="56">
        <v>22253</v>
      </c>
      <c r="D13" s="82" t="s">
        <v>35</v>
      </c>
      <c r="E13" s="99" t="s">
        <v>30</v>
      </c>
      <c r="F13" s="55" t="s">
        <v>52</v>
      </c>
      <c r="G13" s="83">
        <v>14</v>
      </c>
      <c r="H13" s="59">
        <f t="shared" si="0"/>
        <v>84</v>
      </c>
      <c r="I13" s="59"/>
      <c r="J13" s="59">
        <f t="shared" si="1"/>
        <v>0</v>
      </c>
      <c r="K13" s="59">
        <v>20</v>
      </c>
      <c r="L13" s="59">
        <f t="shared" si="2"/>
        <v>44</v>
      </c>
      <c r="M13" s="61"/>
      <c r="N13" s="59">
        <f t="shared" si="23"/>
        <v>0</v>
      </c>
      <c r="O13" s="61">
        <v>5</v>
      </c>
      <c r="P13" s="61">
        <f t="shared" si="3"/>
        <v>10</v>
      </c>
      <c r="Q13" s="61">
        <v>5</v>
      </c>
      <c r="R13" s="61">
        <f t="shared" si="4"/>
        <v>15</v>
      </c>
      <c r="S13" s="62">
        <f t="shared" si="5"/>
        <v>153</v>
      </c>
      <c r="T13" s="63"/>
      <c r="U13" s="59">
        <f t="shared" si="6"/>
        <v>0</v>
      </c>
      <c r="V13" s="59"/>
      <c r="W13" s="59">
        <f t="shared" si="7"/>
        <v>0</v>
      </c>
      <c r="X13" s="59"/>
      <c r="Y13" s="59">
        <f t="shared" si="8"/>
        <v>0</v>
      </c>
      <c r="Z13" s="59"/>
      <c r="AA13" s="59">
        <f t="shared" si="9"/>
        <v>0</v>
      </c>
      <c r="AB13" s="62">
        <f t="shared" si="10"/>
        <v>0</v>
      </c>
      <c r="AC13" s="63"/>
      <c r="AD13" s="59"/>
      <c r="AE13" s="62"/>
      <c r="AF13" s="63">
        <v>1</v>
      </c>
      <c r="AG13" s="59">
        <f t="shared" si="11"/>
        <v>12</v>
      </c>
      <c r="AH13" s="59"/>
      <c r="AI13" s="59">
        <f t="shared" si="12"/>
        <v>0</v>
      </c>
      <c r="AJ13" s="59"/>
      <c r="AK13" s="59">
        <f t="shared" si="13"/>
        <v>0</v>
      </c>
      <c r="AL13" s="59"/>
      <c r="AM13" s="59">
        <f t="shared" si="14"/>
        <v>0</v>
      </c>
      <c r="AN13" s="59"/>
      <c r="AO13" s="59">
        <f t="shared" si="15"/>
        <v>0</v>
      </c>
      <c r="AP13" s="59"/>
      <c r="AQ13" s="59">
        <f t="shared" si="16"/>
        <v>0</v>
      </c>
      <c r="AR13" s="59"/>
      <c r="AS13" s="59">
        <f t="shared" si="17"/>
        <v>0</v>
      </c>
      <c r="AT13" s="59"/>
      <c r="AU13" s="59">
        <f t="shared" si="18"/>
        <v>0</v>
      </c>
      <c r="AV13" s="59"/>
      <c r="AW13" s="65">
        <f t="shared" si="19"/>
        <v>0</v>
      </c>
      <c r="AX13" s="65">
        <f t="shared" si="20"/>
        <v>0</v>
      </c>
      <c r="AY13" s="66">
        <f t="shared" si="21"/>
        <v>12</v>
      </c>
      <c r="AZ13" s="100">
        <f t="shared" si="22"/>
        <v>165</v>
      </c>
    </row>
    <row r="14" spans="1:52" s="98" customFormat="1" ht="12.75">
      <c r="A14" s="63">
        <v>10</v>
      </c>
      <c r="B14" s="55" t="s">
        <v>91</v>
      </c>
      <c r="C14" s="56">
        <v>22262</v>
      </c>
      <c r="D14" s="82" t="s">
        <v>92</v>
      </c>
      <c r="E14" s="99" t="s">
        <v>29</v>
      </c>
      <c r="F14" s="55" t="s">
        <v>52</v>
      </c>
      <c r="G14" s="83">
        <v>14</v>
      </c>
      <c r="H14" s="59">
        <f t="shared" si="0"/>
        <v>84</v>
      </c>
      <c r="I14" s="59"/>
      <c r="J14" s="59">
        <f t="shared" si="1"/>
        <v>0</v>
      </c>
      <c r="K14" s="59">
        <v>17</v>
      </c>
      <c r="L14" s="59">
        <f t="shared" si="2"/>
        <v>38</v>
      </c>
      <c r="M14" s="61"/>
      <c r="N14" s="59">
        <f t="shared" si="23"/>
        <v>0</v>
      </c>
      <c r="O14" s="61">
        <v>5</v>
      </c>
      <c r="P14" s="61">
        <f t="shared" si="3"/>
        <v>10</v>
      </c>
      <c r="Q14" s="61">
        <v>7</v>
      </c>
      <c r="R14" s="61">
        <f t="shared" si="4"/>
        <v>21</v>
      </c>
      <c r="S14" s="62">
        <f t="shared" si="5"/>
        <v>153</v>
      </c>
      <c r="T14" s="63"/>
      <c r="U14" s="59">
        <f t="shared" si="6"/>
        <v>0</v>
      </c>
      <c r="V14" s="59"/>
      <c r="W14" s="59">
        <f t="shared" si="7"/>
        <v>0</v>
      </c>
      <c r="X14" s="59"/>
      <c r="Y14" s="59">
        <f t="shared" si="8"/>
        <v>0</v>
      </c>
      <c r="Z14" s="59"/>
      <c r="AA14" s="59">
        <f t="shared" si="9"/>
        <v>0</v>
      </c>
      <c r="AB14" s="62">
        <f t="shared" si="10"/>
        <v>0</v>
      </c>
      <c r="AC14" s="63"/>
      <c r="AD14" s="59"/>
      <c r="AE14" s="62" t="s">
        <v>68</v>
      </c>
      <c r="AF14" s="63">
        <v>1</v>
      </c>
      <c r="AG14" s="59">
        <f t="shared" si="11"/>
        <v>12</v>
      </c>
      <c r="AH14" s="59"/>
      <c r="AI14" s="59">
        <f t="shared" si="12"/>
        <v>0</v>
      </c>
      <c r="AJ14" s="59"/>
      <c r="AK14" s="59">
        <f t="shared" si="13"/>
        <v>0</v>
      </c>
      <c r="AL14" s="59"/>
      <c r="AM14" s="59">
        <f t="shared" si="14"/>
        <v>0</v>
      </c>
      <c r="AN14" s="59"/>
      <c r="AO14" s="59">
        <f t="shared" si="15"/>
        <v>0</v>
      </c>
      <c r="AP14" s="59"/>
      <c r="AQ14" s="59">
        <f t="shared" si="16"/>
        <v>0</v>
      </c>
      <c r="AR14" s="59"/>
      <c r="AS14" s="59">
        <f t="shared" si="17"/>
        <v>0</v>
      </c>
      <c r="AT14" s="59"/>
      <c r="AU14" s="59">
        <f t="shared" si="18"/>
        <v>0</v>
      </c>
      <c r="AV14" s="59"/>
      <c r="AW14" s="65">
        <f t="shared" si="19"/>
        <v>0</v>
      </c>
      <c r="AX14" s="65">
        <f t="shared" si="20"/>
        <v>0</v>
      </c>
      <c r="AY14" s="66">
        <f t="shared" si="21"/>
        <v>12</v>
      </c>
      <c r="AZ14" s="100">
        <f t="shared" si="22"/>
        <v>165</v>
      </c>
    </row>
    <row r="15" spans="1:52" s="98" customFormat="1" ht="12.75">
      <c r="A15" s="63">
        <v>11</v>
      </c>
      <c r="B15" s="55" t="s">
        <v>86</v>
      </c>
      <c r="C15" s="56">
        <v>24223</v>
      </c>
      <c r="D15" s="82" t="s">
        <v>87</v>
      </c>
      <c r="E15" s="99" t="s">
        <v>29</v>
      </c>
      <c r="F15" s="55" t="s">
        <v>52</v>
      </c>
      <c r="G15" s="83">
        <v>14</v>
      </c>
      <c r="H15" s="59">
        <f t="shared" si="0"/>
        <v>84</v>
      </c>
      <c r="I15" s="59"/>
      <c r="J15" s="59">
        <f t="shared" si="1"/>
        <v>0</v>
      </c>
      <c r="K15" s="59">
        <v>17</v>
      </c>
      <c r="L15" s="59">
        <f t="shared" si="2"/>
        <v>38</v>
      </c>
      <c r="M15" s="61"/>
      <c r="N15" s="59">
        <f t="shared" si="23"/>
        <v>0</v>
      </c>
      <c r="O15" s="61">
        <v>5</v>
      </c>
      <c r="P15" s="61">
        <f t="shared" si="3"/>
        <v>10</v>
      </c>
      <c r="Q15" s="61">
        <v>7</v>
      </c>
      <c r="R15" s="61">
        <f t="shared" si="4"/>
        <v>21</v>
      </c>
      <c r="S15" s="62">
        <f t="shared" si="5"/>
        <v>153</v>
      </c>
      <c r="T15" s="63"/>
      <c r="U15" s="59">
        <f t="shared" si="6"/>
        <v>0</v>
      </c>
      <c r="V15" s="59"/>
      <c r="W15" s="59">
        <f t="shared" si="7"/>
        <v>0</v>
      </c>
      <c r="X15" s="59"/>
      <c r="Y15" s="59">
        <f t="shared" si="8"/>
        <v>0</v>
      </c>
      <c r="Z15" s="59"/>
      <c r="AA15" s="59">
        <f t="shared" si="9"/>
        <v>0</v>
      </c>
      <c r="AB15" s="62">
        <f t="shared" si="10"/>
        <v>0</v>
      </c>
      <c r="AC15" s="63"/>
      <c r="AD15" s="59"/>
      <c r="AE15" s="62"/>
      <c r="AF15" s="63">
        <v>1</v>
      </c>
      <c r="AG15" s="59">
        <f t="shared" si="11"/>
        <v>12</v>
      </c>
      <c r="AH15" s="59"/>
      <c r="AI15" s="59">
        <f t="shared" si="12"/>
        <v>0</v>
      </c>
      <c r="AJ15" s="59"/>
      <c r="AK15" s="59">
        <f t="shared" si="13"/>
        <v>0</v>
      </c>
      <c r="AL15" s="59"/>
      <c r="AM15" s="59">
        <f t="shared" si="14"/>
        <v>0</v>
      </c>
      <c r="AN15" s="59"/>
      <c r="AO15" s="59">
        <f t="shared" si="15"/>
        <v>0</v>
      </c>
      <c r="AP15" s="59"/>
      <c r="AQ15" s="59">
        <f t="shared" si="16"/>
        <v>0</v>
      </c>
      <c r="AR15" s="59"/>
      <c r="AS15" s="59">
        <f t="shared" si="17"/>
        <v>0</v>
      </c>
      <c r="AT15" s="59"/>
      <c r="AU15" s="59">
        <f t="shared" si="18"/>
        <v>0</v>
      </c>
      <c r="AV15" s="59"/>
      <c r="AW15" s="65">
        <f t="shared" si="19"/>
        <v>0</v>
      </c>
      <c r="AX15" s="65">
        <f t="shared" si="20"/>
        <v>0</v>
      </c>
      <c r="AY15" s="66">
        <f t="shared" si="21"/>
        <v>12</v>
      </c>
      <c r="AZ15" s="100">
        <f t="shared" si="22"/>
        <v>165</v>
      </c>
    </row>
    <row r="16" spans="1:52" s="98" customFormat="1" ht="12.75">
      <c r="A16" s="63">
        <v>12</v>
      </c>
      <c r="B16" s="55" t="s">
        <v>95</v>
      </c>
      <c r="C16" s="56">
        <v>21242</v>
      </c>
      <c r="D16" s="82" t="s">
        <v>52</v>
      </c>
      <c r="E16" s="99" t="s">
        <v>29</v>
      </c>
      <c r="F16" s="55" t="s">
        <v>52</v>
      </c>
      <c r="G16" s="83">
        <v>14</v>
      </c>
      <c r="H16" s="59">
        <f t="shared" si="0"/>
        <v>84</v>
      </c>
      <c r="I16" s="59"/>
      <c r="J16" s="59">
        <f t="shared" si="1"/>
        <v>0</v>
      </c>
      <c r="K16" s="59">
        <v>18</v>
      </c>
      <c r="L16" s="59">
        <f t="shared" si="2"/>
        <v>40</v>
      </c>
      <c r="M16" s="61"/>
      <c r="N16" s="59">
        <f t="shared" si="23"/>
        <v>0</v>
      </c>
      <c r="O16" s="61">
        <v>5</v>
      </c>
      <c r="P16" s="61">
        <f t="shared" si="3"/>
        <v>10</v>
      </c>
      <c r="Q16" s="61">
        <v>6</v>
      </c>
      <c r="R16" s="61">
        <f t="shared" si="4"/>
        <v>18</v>
      </c>
      <c r="S16" s="62">
        <f t="shared" si="5"/>
        <v>152</v>
      </c>
      <c r="T16" s="63"/>
      <c r="U16" s="59">
        <f t="shared" si="6"/>
        <v>0</v>
      </c>
      <c r="V16" s="59"/>
      <c r="W16" s="59">
        <f t="shared" si="7"/>
        <v>0</v>
      </c>
      <c r="X16" s="59"/>
      <c r="Y16" s="59">
        <f t="shared" si="8"/>
        <v>0</v>
      </c>
      <c r="Z16" s="59"/>
      <c r="AA16" s="59">
        <f t="shared" si="9"/>
        <v>0</v>
      </c>
      <c r="AB16" s="62">
        <f t="shared" si="10"/>
        <v>0</v>
      </c>
      <c r="AC16" s="63"/>
      <c r="AD16" s="59"/>
      <c r="AE16" s="62"/>
      <c r="AF16" s="63">
        <v>1</v>
      </c>
      <c r="AG16" s="59">
        <f t="shared" si="11"/>
        <v>12</v>
      </c>
      <c r="AH16" s="59"/>
      <c r="AI16" s="59">
        <f t="shared" si="12"/>
        <v>0</v>
      </c>
      <c r="AJ16" s="59"/>
      <c r="AK16" s="59">
        <f t="shared" si="13"/>
        <v>0</v>
      </c>
      <c r="AL16" s="59"/>
      <c r="AM16" s="59">
        <f t="shared" si="14"/>
        <v>0</v>
      </c>
      <c r="AN16" s="59"/>
      <c r="AO16" s="59">
        <f t="shared" si="15"/>
        <v>0</v>
      </c>
      <c r="AP16" s="59"/>
      <c r="AQ16" s="59">
        <f t="shared" si="16"/>
        <v>0</v>
      </c>
      <c r="AR16" s="59"/>
      <c r="AS16" s="59">
        <f t="shared" si="17"/>
        <v>0</v>
      </c>
      <c r="AT16" s="59"/>
      <c r="AU16" s="59">
        <f t="shared" si="18"/>
        <v>0</v>
      </c>
      <c r="AV16" s="59"/>
      <c r="AW16" s="65">
        <f t="shared" si="19"/>
        <v>0</v>
      </c>
      <c r="AX16" s="65">
        <f t="shared" si="20"/>
        <v>0</v>
      </c>
      <c r="AY16" s="66">
        <f t="shared" si="21"/>
        <v>12</v>
      </c>
      <c r="AZ16" s="100">
        <f t="shared" si="22"/>
        <v>164</v>
      </c>
    </row>
    <row r="17" spans="1:52" s="98" customFormat="1" ht="12.75">
      <c r="A17" s="63">
        <v>13</v>
      </c>
      <c r="B17" s="55" t="s">
        <v>96</v>
      </c>
      <c r="C17" s="56">
        <v>24937</v>
      </c>
      <c r="D17" s="82" t="s">
        <v>52</v>
      </c>
      <c r="E17" s="99" t="s">
        <v>29</v>
      </c>
      <c r="F17" s="55" t="s">
        <v>52</v>
      </c>
      <c r="G17" s="83">
        <v>16</v>
      </c>
      <c r="H17" s="59">
        <f t="shared" si="0"/>
        <v>96</v>
      </c>
      <c r="I17" s="59"/>
      <c r="J17" s="59">
        <f t="shared" si="1"/>
        <v>0</v>
      </c>
      <c r="K17" s="59">
        <v>11</v>
      </c>
      <c r="L17" s="59">
        <f t="shared" si="2"/>
        <v>26</v>
      </c>
      <c r="M17" s="61"/>
      <c r="N17" s="59">
        <f t="shared" si="23"/>
        <v>0</v>
      </c>
      <c r="O17" s="61">
        <v>3</v>
      </c>
      <c r="P17" s="61">
        <f t="shared" si="3"/>
        <v>6</v>
      </c>
      <c r="Q17" s="61">
        <v>6</v>
      </c>
      <c r="R17" s="61">
        <f t="shared" si="4"/>
        <v>18</v>
      </c>
      <c r="S17" s="62">
        <f t="shared" si="5"/>
        <v>146</v>
      </c>
      <c r="T17" s="63"/>
      <c r="U17" s="59">
        <f t="shared" si="6"/>
        <v>0</v>
      </c>
      <c r="V17" s="59"/>
      <c r="W17" s="59">
        <f t="shared" si="7"/>
        <v>0</v>
      </c>
      <c r="X17" s="59">
        <v>1</v>
      </c>
      <c r="Y17" s="59">
        <f t="shared" si="8"/>
        <v>3</v>
      </c>
      <c r="Z17" s="59"/>
      <c r="AA17" s="59">
        <f t="shared" si="9"/>
        <v>0</v>
      </c>
      <c r="AB17" s="62">
        <f t="shared" si="10"/>
        <v>3</v>
      </c>
      <c r="AC17" s="63"/>
      <c r="AD17" s="59"/>
      <c r="AE17" s="62"/>
      <c r="AF17" s="63">
        <v>1</v>
      </c>
      <c r="AG17" s="59">
        <f t="shared" si="11"/>
        <v>12</v>
      </c>
      <c r="AH17" s="59"/>
      <c r="AI17" s="59">
        <f t="shared" si="12"/>
        <v>0</v>
      </c>
      <c r="AJ17" s="59">
        <v>1</v>
      </c>
      <c r="AK17" s="59">
        <f t="shared" si="13"/>
        <v>3</v>
      </c>
      <c r="AL17" s="59"/>
      <c r="AM17" s="59">
        <f t="shared" si="14"/>
        <v>0</v>
      </c>
      <c r="AN17" s="59"/>
      <c r="AO17" s="59">
        <f t="shared" si="15"/>
        <v>0</v>
      </c>
      <c r="AP17" s="59"/>
      <c r="AQ17" s="59">
        <f t="shared" si="16"/>
        <v>0</v>
      </c>
      <c r="AR17" s="59"/>
      <c r="AS17" s="59">
        <f t="shared" si="17"/>
        <v>0</v>
      </c>
      <c r="AT17" s="59"/>
      <c r="AU17" s="59">
        <f t="shared" si="18"/>
        <v>0</v>
      </c>
      <c r="AV17" s="59"/>
      <c r="AW17" s="65">
        <f t="shared" si="19"/>
        <v>0</v>
      </c>
      <c r="AX17" s="65">
        <f t="shared" si="20"/>
        <v>3</v>
      </c>
      <c r="AY17" s="66">
        <f t="shared" si="21"/>
        <v>15</v>
      </c>
      <c r="AZ17" s="100">
        <f t="shared" si="22"/>
        <v>164</v>
      </c>
    </row>
    <row r="18" spans="1:52" s="98" customFormat="1" ht="12.75">
      <c r="A18" s="63">
        <v>14</v>
      </c>
      <c r="B18" s="55" t="s">
        <v>85</v>
      </c>
      <c r="C18" s="56">
        <v>21946</v>
      </c>
      <c r="D18" s="82" t="s">
        <v>56</v>
      </c>
      <c r="E18" s="99" t="s">
        <v>29</v>
      </c>
      <c r="F18" s="55" t="s">
        <v>52</v>
      </c>
      <c r="G18" s="83">
        <v>13</v>
      </c>
      <c r="H18" s="59">
        <f t="shared" si="0"/>
        <v>78</v>
      </c>
      <c r="I18" s="59"/>
      <c r="J18" s="59">
        <f t="shared" si="1"/>
        <v>0</v>
      </c>
      <c r="K18" s="59">
        <v>14</v>
      </c>
      <c r="L18" s="59">
        <f t="shared" si="2"/>
        <v>32</v>
      </c>
      <c r="M18" s="61"/>
      <c r="N18" s="59">
        <f t="shared" si="23"/>
        <v>0</v>
      </c>
      <c r="O18" s="61">
        <v>5</v>
      </c>
      <c r="P18" s="61">
        <f t="shared" si="3"/>
        <v>10</v>
      </c>
      <c r="Q18" s="61">
        <v>6</v>
      </c>
      <c r="R18" s="61">
        <f t="shared" si="4"/>
        <v>18</v>
      </c>
      <c r="S18" s="62">
        <f t="shared" si="5"/>
        <v>138</v>
      </c>
      <c r="T18" s="63"/>
      <c r="U18" s="59">
        <f t="shared" si="6"/>
        <v>0</v>
      </c>
      <c r="V18" s="59"/>
      <c r="W18" s="59">
        <f t="shared" si="7"/>
        <v>0</v>
      </c>
      <c r="X18" s="59">
        <v>1</v>
      </c>
      <c r="Y18" s="59">
        <f t="shared" si="8"/>
        <v>3</v>
      </c>
      <c r="Z18" s="59"/>
      <c r="AA18" s="59">
        <f t="shared" si="9"/>
        <v>0</v>
      </c>
      <c r="AB18" s="62">
        <f t="shared" si="10"/>
        <v>3</v>
      </c>
      <c r="AC18" s="63"/>
      <c r="AD18" s="59"/>
      <c r="AE18" s="62"/>
      <c r="AF18" s="63">
        <v>1</v>
      </c>
      <c r="AG18" s="59">
        <f t="shared" si="11"/>
        <v>12</v>
      </c>
      <c r="AH18" s="59"/>
      <c r="AI18" s="59">
        <f t="shared" si="12"/>
        <v>0</v>
      </c>
      <c r="AJ18" s="59">
        <v>1</v>
      </c>
      <c r="AK18" s="59">
        <f t="shared" si="13"/>
        <v>3</v>
      </c>
      <c r="AL18" s="59"/>
      <c r="AM18" s="59">
        <f t="shared" si="14"/>
        <v>0</v>
      </c>
      <c r="AN18" s="59"/>
      <c r="AO18" s="59">
        <f t="shared" si="15"/>
        <v>0</v>
      </c>
      <c r="AP18" s="59"/>
      <c r="AQ18" s="59">
        <f t="shared" si="16"/>
        <v>0</v>
      </c>
      <c r="AR18" s="59"/>
      <c r="AS18" s="59">
        <f t="shared" si="17"/>
        <v>0</v>
      </c>
      <c r="AT18" s="59"/>
      <c r="AU18" s="59">
        <f t="shared" si="18"/>
        <v>0</v>
      </c>
      <c r="AV18" s="59"/>
      <c r="AW18" s="65">
        <f t="shared" si="19"/>
        <v>0</v>
      </c>
      <c r="AX18" s="65">
        <f t="shared" si="20"/>
        <v>3</v>
      </c>
      <c r="AY18" s="66">
        <f t="shared" si="21"/>
        <v>15</v>
      </c>
      <c r="AZ18" s="100">
        <f t="shared" si="22"/>
        <v>156</v>
      </c>
    </row>
    <row r="19" spans="1:52" s="98" customFormat="1" ht="12.75">
      <c r="A19" s="63">
        <v>15</v>
      </c>
      <c r="B19" s="55" t="s">
        <v>97</v>
      </c>
      <c r="C19" s="56">
        <v>24090</v>
      </c>
      <c r="D19" s="82" t="s">
        <v>52</v>
      </c>
      <c r="E19" s="99" t="s">
        <v>29</v>
      </c>
      <c r="F19" s="55" t="s">
        <v>52</v>
      </c>
      <c r="G19" s="83">
        <v>14</v>
      </c>
      <c r="H19" s="59">
        <f t="shared" si="0"/>
        <v>84</v>
      </c>
      <c r="I19" s="59"/>
      <c r="J19" s="59">
        <f t="shared" si="1"/>
        <v>0</v>
      </c>
      <c r="K19" s="59">
        <v>14</v>
      </c>
      <c r="L19" s="59">
        <f t="shared" si="2"/>
        <v>32</v>
      </c>
      <c r="M19" s="61"/>
      <c r="N19" s="59">
        <f t="shared" si="23"/>
        <v>0</v>
      </c>
      <c r="O19" s="61">
        <v>3</v>
      </c>
      <c r="P19" s="61">
        <f t="shared" si="3"/>
        <v>6</v>
      </c>
      <c r="Q19" s="61">
        <v>7</v>
      </c>
      <c r="R19" s="61">
        <f t="shared" si="4"/>
        <v>21</v>
      </c>
      <c r="S19" s="62">
        <f t="shared" si="5"/>
        <v>143</v>
      </c>
      <c r="T19" s="63"/>
      <c r="U19" s="59">
        <f t="shared" si="6"/>
        <v>0</v>
      </c>
      <c r="V19" s="59"/>
      <c r="W19" s="59">
        <f t="shared" si="7"/>
        <v>0</v>
      </c>
      <c r="X19" s="59"/>
      <c r="Y19" s="59">
        <f t="shared" si="8"/>
        <v>0</v>
      </c>
      <c r="Z19" s="59"/>
      <c r="AA19" s="59">
        <f t="shared" si="9"/>
        <v>0</v>
      </c>
      <c r="AB19" s="62">
        <f t="shared" si="10"/>
        <v>0</v>
      </c>
      <c r="AC19" s="63"/>
      <c r="AD19" s="59"/>
      <c r="AE19" s="62"/>
      <c r="AF19" s="63">
        <v>1</v>
      </c>
      <c r="AG19" s="59">
        <f t="shared" si="11"/>
        <v>12</v>
      </c>
      <c r="AH19" s="59"/>
      <c r="AI19" s="59">
        <f t="shared" si="12"/>
        <v>0</v>
      </c>
      <c r="AJ19" s="59"/>
      <c r="AK19" s="59">
        <f t="shared" si="13"/>
        <v>0</v>
      </c>
      <c r="AL19" s="59">
        <v>1</v>
      </c>
      <c r="AM19" s="59">
        <f t="shared" si="14"/>
        <v>1</v>
      </c>
      <c r="AN19" s="59"/>
      <c r="AO19" s="59">
        <f t="shared" si="15"/>
        <v>0</v>
      </c>
      <c r="AP19" s="59"/>
      <c r="AQ19" s="59">
        <f t="shared" si="16"/>
        <v>0</v>
      </c>
      <c r="AR19" s="59"/>
      <c r="AS19" s="59">
        <f t="shared" si="17"/>
        <v>0</v>
      </c>
      <c r="AT19" s="59"/>
      <c r="AU19" s="59">
        <f t="shared" si="18"/>
        <v>0</v>
      </c>
      <c r="AV19" s="59"/>
      <c r="AW19" s="65">
        <f t="shared" si="19"/>
        <v>0</v>
      </c>
      <c r="AX19" s="65">
        <f t="shared" si="20"/>
        <v>1</v>
      </c>
      <c r="AY19" s="66">
        <f t="shared" si="21"/>
        <v>13</v>
      </c>
      <c r="AZ19" s="100">
        <f t="shared" si="22"/>
        <v>156</v>
      </c>
    </row>
    <row r="20" spans="1:52" ht="13.5">
      <c r="A20" s="63">
        <v>16</v>
      </c>
      <c r="B20" s="55" t="s">
        <v>250</v>
      </c>
      <c r="C20" s="56">
        <v>21226</v>
      </c>
      <c r="D20" s="55" t="s">
        <v>52</v>
      </c>
      <c r="E20" s="55" t="s">
        <v>29</v>
      </c>
      <c r="F20" s="55" t="s">
        <v>52</v>
      </c>
      <c r="G20" s="83">
        <v>1</v>
      </c>
      <c r="H20" s="59">
        <f t="shared" si="0"/>
        <v>6</v>
      </c>
      <c r="I20" s="59"/>
      <c r="J20" s="59">
        <f t="shared" si="1"/>
        <v>0</v>
      </c>
      <c r="K20" s="59">
        <v>26</v>
      </c>
      <c r="L20" s="59">
        <f t="shared" si="2"/>
        <v>56</v>
      </c>
      <c r="M20" s="59"/>
      <c r="N20" s="59">
        <f t="shared" si="23"/>
        <v>0</v>
      </c>
      <c r="O20" s="59">
        <v>1</v>
      </c>
      <c r="P20" s="61">
        <f t="shared" si="3"/>
        <v>2</v>
      </c>
      <c r="Q20" s="61">
        <v>0</v>
      </c>
      <c r="R20" s="61">
        <f t="shared" si="4"/>
        <v>0</v>
      </c>
      <c r="S20" s="62">
        <f t="shared" si="5"/>
        <v>64</v>
      </c>
      <c r="T20" s="59"/>
      <c r="U20" s="59">
        <f t="shared" si="6"/>
        <v>0</v>
      </c>
      <c r="V20" s="59"/>
      <c r="W20" s="59">
        <f t="shared" si="7"/>
        <v>0</v>
      </c>
      <c r="X20" s="59">
        <v>1</v>
      </c>
      <c r="Y20" s="59">
        <f t="shared" si="8"/>
        <v>3</v>
      </c>
      <c r="Z20" s="59"/>
      <c r="AA20" s="59">
        <f t="shared" si="9"/>
        <v>0</v>
      </c>
      <c r="AB20" s="59">
        <f t="shared" si="10"/>
        <v>3</v>
      </c>
      <c r="AC20" s="59"/>
      <c r="AD20" s="59"/>
      <c r="AE20" s="59"/>
      <c r="AF20" s="59">
        <v>1</v>
      </c>
      <c r="AG20" s="59">
        <f t="shared" si="11"/>
        <v>12</v>
      </c>
      <c r="AH20" s="59"/>
      <c r="AI20" s="59">
        <f t="shared" si="12"/>
        <v>0</v>
      </c>
      <c r="AJ20" s="59"/>
      <c r="AK20" s="59">
        <f t="shared" si="13"/>
        <v>0</v>
      </c>
      <c r="AL20" s="59"/>
      <c r="AM20" s="59">
        <f t="shared" si="14"/>
        <v>0</v>
      </c>
      <c r="AN20" s="59"/>
      <c r="AO20" s="59">
        <f t="shared" si="15"/>
        <v>0</v>
      </c>
      <c r="AP20" s="59"/>
      <c r="AQ20" s="59">
        <f t="shared" si="16"/>
        <v>0</v>
      </c>
      <c r="AR20" s="59"/>
      <c r="AS20" s="59">
        <f t="shared" si="17"/>
        <v>0</v>
      </c>
      <c r="AT20" s="59"/>
      <c r="AU20" s="59">
        <f t="shared" si="18"/>
        <v>0</v>
      </c>
      <c r="AV20" s="59"/>
      <c r="AW20" s="65">
        <f t="shared" si="19"/>
        <v>0</v>
      </c>
      <c r="AX20" s="65">
        <f t="shared" si="20"/>
        <v>0</v>
      </c>
      <c r="AY20" s="65">
        <f t="shared" si="21"/>
        <v>12</v>
      </c>
      <c r="AZ20" s="65">
        <f t="shared" si="22"/>
        <v>79</v>
      </c>
    </row>
    <row r="24" ht="13.5">
      <c r="B24" s="102"/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31"/>
  <sheetViews>
    <sheetView zoomScale="85" zoomScaleNormal="85" zoomScalePageLayoutView="0" workbookViewId="0" topLeftCell="A10">
      <selection activeCell="L40" sqref="L40"/>
    </sheetView>
  </sheetViews>
  <sheetFormatPr defaultColWidth="9.140625" defaultRowHeight="15"/>
  <cols>
    <col min="1" max="1" width="4.421875" style="77" customWidth="1"/>
    <col min="2" max="2" width="25.00390625" style="77" customWidth="1"/>
    <col min="3" max="3" width="11.140625" style="77" customWidth="1"/>
    <col min="4" max="4" width="4.140625" style="77" bestFit="1" customWidth="1"/>
    <col min="5" max="5" width="3.421875" style="85" customWidth="1"/>
    <col min="6" max="6" width="11.140625" style="85" bestFit="1" customWidth="1"/>
    <col min="7" max="19" width="4.7109375" style="77" customWidth="1"/>
    <col min="20" max="20" width="7.14062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4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5.00390625" style="77" customWidth="1"/>
    <col min="29" max="31" width="3.57421875" style="77" customWidth="1"/>
    <col min="32" max="50" width="5.00390625" style="77" customWidth="1"/>
    <col min="51" max="51" width="6.7109375" style="77" customWidth="1"/>
    <col min="52" max="52" width="7.140625" style="77" customWidth="1"/>
    <col min="53" max="16384" width="9.140625" style="77" customWidth="1"/>
  </cols>
  <sheetData>
    <row r="1" spans="1:52" ht="22.5" thickBot="1">
      <c r="A1" s="238" t="s">
        <v>215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40"/>
    </row>
    <row r="2" spans="1:52" ht="35.25" customHeight="1">
      <c r="A2" s="241" t="s">
        <v>190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3"/>
    </row>
    <row r="9" spans="1:52" ht="13.5">
      <c r="A9" s="244" t="s">
        <v>224</v>
      </c>
      <c r="B9" s="244"/>
      <c r="C9" s="244"/>
      <c r="D9" s="244"/>
      <c r="E9" s="152"/>
      <c r="F9" s="152"/>
      <c r="G9" s="244" t="s">
        <v>6</v>
      </c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 t="s">
        <v>11</v>
      </c>
      <c r="U9" s="244"/>
      <c r="V9" s="244"/>
      <c r="W9" s="244"/>
      <c r="X9" s="244"/>
      <c r="Y9" s="244"/>
      <c r="Z9" s="244"/>
      <c r="AA9" s="244"/>
      <c r="AB9" s="244"/>
      <c r="AC9" s="245" t="s">
        <v>12</v>
      </c>
      <c r="AD9" s="245"/>
      <c r="AE9" s="245"/>
      <c r="AF9" s="245" t="s">
        <v>23</v>
      </c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6" t="s">
        <v>24</v>
      </c>
    </row>
    <row r="10" spans="1:52" ht="240">
      <c r="A10" s="152"/>
      <c r="B10" s="151" t="s">
        <v>0</v>
      </c>
      <c r="C10" s="224" t="s">
        <v>1</v>
      </c>
      <c r="D10" s="224"/>
      <c r="E10" s="151"/>
      <c r="F10" s="151"/>
      <c r="G10" s="89" t="s">
        <v>2</v>
      </c>
      <c r="H10" s="89" t="s">
        <v>3</v>
      </c>
      <c r="I10" s="89" t="s">
        <v>221</v>
      </c>
      <c r="J10" s="89" t="s">
        <v>3</v>
      </c>
      <c r="K10" s="89" t="s">
        <v>4</v>
      </c>
      <c r="L10" s="89" t="s">
        <v>3</v>
      </c>
      <c r="M10" s="89" t="s">
        <v>222</v>
      </c>
      <c r="N10" s="89" t="s">
        <v>3</v>
      </c>
      <c r="O10" s="89" t="s">
        <v>229</v>
      </c>
      <c r="P10" s="89" t="s">
        <v>3</v>
      </c>
      <c r="Q10" s="89" t="s">
        <v>230</v>
      </c>
      <c r="R10" s="89" t="s">
        <v>3</v>
      </c>
      <c r="S10" s="153" t="s">
        <v>5</v>
      </c>
      <c r="T10" s="154" t="s">
        <v>31</v>
      </c>
      <c r="U10" s="89" t="s">
        <v>3</v>
      </c>
      <c r="V10" s="155" t="s">
        <v>7</v>
      </c>
      <c r="W10" s="89" t="s">
        <v>3</v>
      </c>
      <c r="X10" s="154" t="s">
        <v>13</v>
      </c>
      <c r="Y10" s="89" t="s">
        <v>3</v>
      </c>
      <c r="Z10" s="154" t="s">
        <v>14</v>
      </c>
      <c r="AA10" s="89" t="s">
        <v>3</v>
      </c>
      <c r="AB10" s="153" t="s">
        <v>5</v>
      </c>
      <c r="AC10" s="89" t="s">
        <v>8</v>
      </c>
      <c r="AD10" s="89" t="s">
        <v>9</v>
      </c>
      <c r="AE10" s="89" t="s">
        <v>10</v>
      </c>
      <c r="AF10" s="156" t="s">
        <v>15</v>
      </c>
      <c r="AG10" s="89" t="s">
        <v>3</v>
      </c>
      <c r="AH10" s="156" t="s">
        <v>16</v>
      </c>
      <c r="AI10" s="89" t="s">
        <v>3</v>
      </c>
      <c r="AJ10" s="156" t="s">
        <v>17</v>
      </c>
      <c r="AK10" s="89" t="s">
        <v>3</v>
      </c>
      <c r="AL10" s="156" t="s">
        <v>18</v>
      </c>
      <c r="AM10" s="89" t="s">
        <v>3</v>
      </c>
      <c r="AN10" s="156" t="s">
        <v>19</v>
      </c>
      <c r="AO10" s="89" t="s">
        <v>3</v>
      </c>
      <c r="AP10" s="156" t="s">
        <v>20</v>
      </c>
      <c r="AQ10" s="89" t="s">
        <v>3</v>
      </c>
      <c r="AR10" s="156" t="s">
        <v>21</v>
      </c>
      <c r="AS10" s="89" t="s">
        <v>3</v>
      </c>
      <c r="AT10" s="80" t="s">
        <v>231</v>
      </c>
      <c r="AU10" s="80" t="s">
        <v>3</v>
      </c>
      <c r="AV10" s="80" t="s">
        <v>232</v>
      </c>
      <c r="AW10" s="80" t="s">
        <v>3</v>
      </c>
      <c r="AX10" s="153" t="s">
        <v>25</v>
      </c>
      <c r="AY10" s="153" t="s">
        <v>22</v>
      </c>
      <c r="AZ10" s="246"/>
    </row>
    <row r="11" spans="1:52" ht="13.5">
      <c r="A11" s="59">
        <v>1</v>
      </c>
      <c r="B11" s="55" t="s">
        <v>69</v>
      </c>
      <c r="C11" s="56">
        <v>20458</v>
      </c>
      <c r="D11" s="55" t="s">
        <v>35</v>
      </c>
      <c r="E11" s="55" t="s">
        <v>29</v>
      </c>
      <c r="F11" s="55" t="s">
        <v>63</v>
      </c>
      <c r="G11" s="59">
        <v>16</v>
      </c>
      <c r="H11" s="59">
        <f aca="true" t="shared" si="0" ref="H11:H31">G11*6</f>
        <v>96</v>
      </c>
      <c r="I11" s="59"/>
      <c r="J11" s="59">
        <f aca="true" t="shared" si="1" ref="J11:J31">I11*6</f>
        <v>0</v>
      </c>
      <c r="K11" s="59">
        <v>22</v>
      </c>
      <c r="L11" s="59">
        <f aca="true" t="shared" si="2" ref="L11:L31">IF(K11&gt;4,K11*2+4,K11*3)</f>
        <v>48</v>
      </c>
      <c r="M11" s="59"/>
      <c r="N11" s="59">
        <f aca="true" t="shared" si="3" ref="N11:N31">IF(M11&gt;4,M11*2+4,M11*3)</f>
        <v>0</v>
      </c>
      <c r="O11" s="59">
        <v>5</v>
      </c>
      <c r="P11" s="59">
        <f aca="true" t="shared" si="4" ref="P11:P31">O11*2</f>
        <v>10</v>
      </c>
      <c r="Q11" s="59">
        <v>7</v>
      </c>
      <c r="R11" s="59">
        <f aca="true" t="shared" si="5" ref="R11:R31">Q11*3</f>
        <v>21</v>
      </c>
      <c r="S11" s="59">
        <f aca="true" t="shared" si="6" ref="S11:S31">H11+J11+L11+N11+P11+R11</f>
        <v>175</v>
      </c>
      <c r="T11" s="59"/>
      <c r="U11" s="59">
        <f aca="true" t="shared" si="7" ref="U11:U31">IF(T11=0,0,6)</f>
        <v>0</v>
      </c>
      <c r="V11" s="59"/>
      <c r="W11" s="59">
        <f aca="true" t="shared" si="8" ref="W11:W31">V11*4</f>
        <v>0</v>
      </c>
      <c r="X11" s="59"/>
      <c r="Y11" s="59">
        <f aca="true" t="shared" si="9" ref="Y11:Y31">X11*3</f>
        <v>0</v>
      </c>
      <c r="Z11" s="59"/>
      <c r="AA11" s="59">
        <f aca="true" t="shared" si="10" ref="AA11:AA31">IF(Z11=0,0,6)</f>
        <v>0</v>
      </c>
      <c r="AB11" s="59">
        <f aca="true" t="shared" si="11" ref="AB11:AB31">U11+W11+Y11+AA11</f>
        <v>0</v>
      </c>
      <c r="AC11" s="59"/>
      <c r="AD11" s="59"/>
      <c r="AE11" s="59"/>
      <c r="AF11" s="59">
        <v>1</v>
      </c>
      <c r="AG11" s="59">
        <f aca="true" t="shared" si="12" ref="AG11:AG31">AF11*12</f>
        <v>12</v>
      </c>
      <c r="AH11" s="59"/>
      <c r="AI11" s="59">
        <f aca="true" t="shared" si="13" ref="AI11:AI31">AH11*5</f>
        <v>0</v>
      </c>
      <c r="AJ11" s="59"/>
      <c r="AK11" s="59">
        <f aca="true" t="shared" si="14" ref="AK11:AK31">AJ11*3</f>
        <v>0</v>
      </c>
      <c r="AL11" s="59"/>
      <c r="AM11" s="59">
        <f aca="true" t="shared" si="15" ref="AM11:AM31">AL11*1</f>
        <v>0</v>
      </c>
      <c r="AN11" s="59"/>
      <c r="AO11" s="59">
        <f aca="true" t="shared" si="16" ref="AO11:AO31">AN11*5</f>
        <v>0</v>
      </c>
      <c r="AP11" s="59"/>
      <c r="AQ11" s="59">
        <f aca="true" t="shared" si="17" ref="AQ11:AQ31">AP11*5</f>
        <v>0</v>
      </c>
      <c r="AR11" s="59"/>
      <c r="AS11" s="59">
        <f aca="true" t="shared" si="18" ref="AS11:AS31">AR11*1</f>
        <v>0</v>
      </c>
      <c r="AT11" s="59"/>
      <c r="AU11" s="65">
        <f aca="true" t="shared" si="19" ref="AU11:AU31">AT11*0.5</f>
        <v>0</v>
      </c>
      <c r="AV11" s="59"/>
      <c r="AW11" s="65">
        <f aca="true" t="shared" si="20" ref="AW11:AW31">AV11*1</f>
        <v>0</v>
      </c>
      <c r="AX11" s="65">
        <f aca="true" t="shared" si="21" ref="AX11:AX31">IF(AI11+AK11+AM11+AO11+AQ11+AS11+AU11+AW11&gt;10,10,AI11+AK11+AM11+AO11+AQ11+AS11+AU11+AW11)</f>
        <v>0</v>
      </c>
      <c r="AY11" s="157">
        <f aca="true" t="shared" si="22" ref="AY11:AY31">AG11+AX11</f>
        <v>12</v>
      </c>
      <c r="AZ11" s="158">
        <f aca="true" t="shared" si="23" ref="AZ11:AZ31">S11+AB11+AY11</f>
        <v>187</v>
      </c>
    </row>
    <row r="12" spans="1:52" ht="13.5">
      <c r="A12" s="59">
        <v>2</v>
      </c>
      <c r="B12" s="55" t="s">
        <v>66</v>
      </c>
      <c r="C12" s="56">
        <v>22351</v>
      </c>
      <c r="D12" s="55" t="s">
        <v>35</v>
      </c>
      <c r="E12" s="55" t="s">
        <v>29</v>
      </c>
      <c r="F12" s="55" t="s">
        <v>63</v>
      </c>
      <c r="G12" s="59">
        <v>16</v>
      </c>
      <c r="H12" s="59">
        <f t="shared" si="0"/>
        <v>96</v>
      </c>
      <c r="I12" s="59"/>
      <c r="J12" s="59">
        <f t="shared" si="1"/>
        <v>0</v>
      </c>
      <c r="K12" s="59">
        <v>19</v>
      </c>
      <c r="L12" s="59">
        <f t="shared" si="2"/>
        <v>42</v>
      </c>
      <c r="M12" s="59"/>
      <c r="N12" s="59">
        <f t="shared" si="3"/>
        <v>0</v>
      </c>
      <c r="O12" s="59">
        <v>5</v>
      </c>
      <c r="P12" s="59">
        <f t="shared" si="4"/>
        <v>10</v>
      </c>
      <c r="Q12" s="59">
        <v>7</v>
      </c>
      <c r="R12" s="59">
        <f t="shared" si="5"/>
        <v>21</v>
      </c>
      <c r="S12" s="59">
        <f t="shared" si="6"/>
        <v>169</v>
      </c>
      <c r="T12" s="59"/>
      <c r="U12" s="59">
        <f t="shared" si="7"/>
        <v>0</v>
      </c>
      <c r="V12" s="59"/>
      <c r="W12" s="59">
        <f t="shared" si="8"/>
        <v>0</v>
      </c>
      <c r="X12" s="59"/>
      <c r="Y12" s="59">
        <f t="shared" si="9"/>
        <v>0</v>
      </c>
      <c r="Z12" s="59"/>
      <c r="AA12" s="59">
        <f t="shared" si="10"/>
        <v>0</v>
      </c>
      <c r="AB12" s="59">
        <f t="shared" si="11"/>
        <v>0</v>
      </c>
      <c r="AC12" s="59"/>
      <c r="AD12" s="59"/>
      <c r="AE12" s="59"/>
      <c r="AF12" s="59">
        <v>1</v>
      </c>
      <c r="AG12" s="59">
        <f t="shared" si="12"/>
        <v>12</v>
      </c>
      <c r="AH12" s="59"/>
      <c r="AI12" s="59">
        <f t="shared" si="13"/>
        <v>0</v>
      </c>
      <c r="AJ12" s="59">
        <v>1</v>
      </c>
      <c r="AK12" s="59">
        <f t="shared" si="14"/>
        <v>3</v>
      </c>
      <c r="AL12" s="59"/>
      <c r="AM12" s="59">
        <f t="shared" si="15"/>
        <v>0</v>
      </c>
      <c r="AN12" s="59"/>
      <c r="AO12" s="59">
        <f t="shared" si="16"/>
        <v>0</v>
      </c>
      <c r="AP12" s="59"/>
      <c r="AQ12" s="59">
        <f t="shared" si="17"/>
        <v>0</v>
      </c>
      <c r="AR12" s="59"/>
      <c r="AS12" s="59">
        <f t="shared" si="18"/>
        <v>0</v>
      </c>
      <c r="AT12" s="59"/>
      <c r="AU12" s="65">
        <f t="shared" si="19"/>
        <v>0</v>
      </c>
      <c r="AV12" s="59"/>
      <c r="AW12" s="65">
        <f t="shared" si="20"/>
        <v>0</v>
      </c>
      <c r="AX12" s="65">
        <f t="shared" si="21"/>
        <v>3</v>
      </c>
      <c r="AY12" s="157">
        <f t="shared" si="22"/>
        <v>15</v>
      </c>
      <c r="AZ12" s="158">
        <f t="shared" si="23"/>
        <v>184</v>
      </c>
    </row>
    <row r="13" spans="1:52" ht="13.5">
      <c r="A13" s="59">
        <v>3</v>
      </c>
      <c r="B13" s="55" t="s">
        <v>73</v>
      </c>
      <c r="C13" s="56">
        <v>22588</v>
      </c>
      <c r="D13" s="55" t="s">
        <v>35</v>
      </c>
      <c r="E13" s="55" t="s">
        <v>29</v>
      </c>
      <c r="F13" s="55" t="s">
        <v>63</v>
      </c>
      <c r="G13" s="59">
        <v>16</v>
      </c>
      <c r="H13" s="59">
        <f t="shared" si="0"/>
        <v>96</v>
      </c>
      <c r="I13" s="59"/>
      <c r="J13" s="59">
        <f t="shared" si="1"/>
        <v>0</v>
      </c>
      <c r="K13" s="59">
        <v>18</v>
      </c>
      <c r="L13" s="59">
        <f t="shared" si="2"/>
        <v>40</v>
      </c>
      <c r="M13" s="59"/>
      <c r="N13" s="59">
        <f t="shared" si="3"/>
        <v>0</v>
      </c>
      <c r="O13" s="59">
        <v>5</v>
      </c>
      <c r="P13" s="59">
        <f t="shared" si="4"/>
        <v>10</v>
      </c>
      <c r="Q13" s="59">
        <v>7</v>
      </c>
      <c r="R13" s="59">
        <f t="shared" si="5"/>
        <v>21</v>
      </c>
      <c r="S13" s="59">
        <f t="shared" si="6"/>
        <v>167</v>
      </c>
      <c r="T13" s="59"/>
      <c r="U13" s="59">
        <f t="shared" si="7"/>
        <v>0</v>
      </c>
      <c r="V13" s="59"/>
      <c r="W13" s="59">
        <f t="shared" si="8"/>
        <v>0</v>
      </c>
      <c r="X13" s="59"/>
      <c r="Y13" s="59">
        <f t="shared" si="9"/>
        <v>0</v>
      </c>
      <c r="Z13" s="59"/>
      <c r="AA13" s="59">
        <f t="shared" si="10"/>
        <v>0</v>
      </c>
      <c r="AB13" s="59">
        <f t="shared" si="11"/>
        <v>0</v>
      </c>
      <c r="AC13" s="59"/>
      <c r="AD13" s="59"/>
      <c r="AE13" s="59"/>
      <c r="AF13" s="59">
        <v>1</v>
      </c>
      <c r="AG13" s="59">
        <f t="shared" si="12"/>
        <v>12</v>
      </c>
      <c r="AH13" s="59"/>
      <c r="AI13" s="59">
        <f t="shared" si="13"/>
        <v>0</v>
      </c>
      <c r="AJ13" s="59">
        <v>1</v>
      </c>
      <c r="AK13" s="59">
        <f t="shared" si="14"/>
        <v>3</v>
      </c>
      <c r="AL13" s="59">
        <v>1</v>
      </c>
      <c r="AM13" s="59">
        <f t="shared" si="15"/>
        <v>1</v>
      </c>
      <c r="AN13" s="59"/>
      <c r="AO13" s="59">
        <f t="shared" si="16"/>
        <v>0</v>
      </c>
      <c r="AP13" s="59"/>
      <c r="AQ13" s="59">
        <f t="shared" si="17"/>
        <v>0</v>
      </c>
      <c r="AR13" s="59"/>
      <c r="AS13" s="59">
        <f t="shared" si="18"/>
        <v>0</v>
      </c>
      <c r="AT13" s="59"/>
      <c r="AU13" s="65">
        <f t="shared" si="19"/>
        <v>0</v>
      </c>
      <c r="AV13" s="59"/>
      <c r="AW13" s="65">
        <f t="shared" si="20"/>
        <v>0</v>
      </c>
      <c r="AX13" s="65">
        <f t="shared" si="21"/>
        <v>4</v>
      </c>
      <c r="AY13" s="157">
        <f t="shared" si="22"/>
        <v>16</v>
      </c>
      <c r="AZ13" s="158">
        <f t="shared" si="23"/>
        <v>183</v>
      </c>
    </row>
    <row r="14" spans="1:52" ht="13.5">
      <c r="A14" s="59">
        <v>4</v>
      </c>
      <c r="B14" s="55" t="s">
        <v>220</v>
      </c>
      <c r="C14" s="56">
        <v>23646</v>
      </c>
      <c r="D14" s="55" t="s">
        <v>35</v>
      </c>
      <c r="E14" s="55" t="s">
        <v>29</v>
      </c>
      <c r="F14" s="55" t="s">
        <v>63</v>
      </c>
      <c r="G14" s="59">
        <v>16</v>
      </c>
      <c r="H14" s="59">
        <f t="shared" si="0"/>
        <v>96</v>
      </c>
      <c r="I14" s="59"/>
      <c r="J14" s="59">
        <f t="shared" si="1"/>
        <v>0</v>
      </c>
      <c r="K14" s="59">
        <v>17</v>
      </c>
      <c r="L14" s="59">
        <f t="shared" si="2"/>
        <v>38</v>
      </c>
      <c r="M14" s="59"/>
      <c r="N14" s="59">
        <f t="shared" si="3"/>
        <v>0</v>
      </c>
      <c r="O14" s="59">
        <v>5</v>
      </c>
      <c r="P14" s="59">
        <f t="shared" si="4"/>
        <v>10</v>
      </c>
      <c r="Q14" s="59">
        <v>7</v>
      </c>
      <c r="R14" s="59">
        <f t="shared" si="5"/>
        <v>21</v>
      </c>
      <c r="S14" s="59">
        <f t="shared" si="6"/>
        <v>165</v>
      </c>
      <c r="T14" s="59"/>
      <c r="U14" s="59">
        <f t="shared" si="7"/>
        <v>0</v>
      </c>
      <c r="V14" s="59"/>
      <c r="W14" s="59">
        <f t="shared" si="8"/>
        <v>0</v>
      </c>
      <c r="X14" s="59"/>
      <c r="Y14" s="59">
        <f t="shared" si="9"/>
        <v>0</v>
      </c>
      <c r="Z14" s="59"/>
      <c r="AA14" s="59">
        <f t="shared" si="10"/>
        <v>0</v>
      </c>
      <c r="AB14" s="59">
        <f t="shared" si="11"/>
        <v>0</v>
      </c>
      <c r="AC14" s="59"/>
      <c r="AD14" s="59"/>
      <c r="AE14" s="59"/>
      <c r="AF14" s="59">
        <v>1</v>
      </c>
      <c r="AG14" s="59">
        <f t="shared" si="12"/>
        <v>12</v>
      </c>
      <c r="AH14" s="59"/>
      <c r="AI14" s="59">
        <f t="shared" si="13"/>
        <v>0</v>
      </c>
      <c r="AJ14" s="59"/>
      <c r="AK14" s="59">
        <f t="shared" si="14"/>
        <v>0</v>
      </c>
      <c r="AL14" s="59"/>
      <c r="AM14" s="59">
        <f t="shared" si="15"/>
        <v>0</v>
      </c>
      <c r="AN14" s="59">
        <v>1</v>
      </c>
      <c r="AO14" s="59">
        <f t="shared" si="16"/>
        <v>5</v>
      </c>
      <c r="AP14" s="59"/>
      <c r="AQ14" s="59">
        <f t="shared" si="17"/>
        <v>0</v>
      </c>
      <c r="AR14" s="59"/>
      <c r="AS14" s="59">
        <f t="shared" si="18"/>
        <v>0</v>
      </c>
      <c r="AT14" s="59">
        <v>1</v>
      </c>
      <c r="AU14" s="65">
        <f t="shared" si="19"/>
        <v>0.5</v>
      </c>
      <c r="AV14" s="59"/>
      <c r="AW14" s="65">
        <f t="shared" si="20"/>
        <v>0</v>
      </c>
      <c r="AX14" s="65">
        <f t="shared" si="21"/>
        <v>5.5</v>
      </c>
      <c r="AY14" s="157">
        <f t="shared" si="22"/>
        <v>17.5</v>
      </c>
      <c r="AZ14" s="158">
        <f t="shared" si="23"/>
        <v>182.5</v>
      </c>
    </row>
    <row r="15" spans="1:52" ht="13.5">
      <c r="A15" s="59">
        <v>5</v>
      </c>
      <c r="B15" s="55" t="s">
        <v>74</v>
      </c>
      <c r="C15" s="56">
        <v>21206</v>
      </c>
      <c r="D15" s="55" t="s">
        <v>35</v>
      </c>
      <c r="E15" s="55" t="s">
        <v>29</v>
      </c>
      <c r="F15" s="55" t="s">
        <v>63</v>
      </c>
      <c r="G15" s="59">
        <v>16</v>
      </c>
      <c r="H15" s="59">
        <f t="shared" si="0"/>
        <v>96</v>
      </c>
      <c r="I15" s="59"/>
      <c r="J15" s="59">
        <f t="shared" si="1"/>
        <v>0</v>
      </c>
      <c r="K15" s="59">
        <v>18</v>
      </c>
      <c r="L15" s="59">
        <f t="shared" si="2"/>
        <v>40</v>
      </c>
      <c r="M15" s="59"/>
      <c r="N15" s="59">
        <f t="shared" si="3"/>
        <v>0</v>
      </c>
      <c r="O15" s="59">
        <v>5</v>
      </c>
      <c r="P15" s="59">
        <f t="shared" si="4"/>
        <v>10</v>
      </c>
      <c r="Q15" s="59">
        <v>7</v>
      </c>
      <c r="R15" s="59">
        <f t="shared" si="5"/>
        <v>21</v>
      </c>
      <c r="S15" s="59">
        <f t="shared" si="6"/>
        <v>167</v>
      </c>
      <c r="T15" s="59"/>
      <c r="U15" s="59">
        <f t="shared" si="7"/>
        <v>0</v>
      </c>
      <c r="V15" s="59"/>
      <c r="W15" s="59">
        <f t="shared" si="8"/>
        <v>0</v>
      </c>
      <c r="X15" s="59"/>
      <c r="Y15" s="59">
        <f t="shared" si="9"/>
        <v>0</v>
      </c>
      <c r="Z15" s="59"/>
      <c r="AA15" s="59">
        <f t="shared" si="10"/>
        <v>0</v>
      </c>
      <c r="AB15" s="59">
        <f t="shared" si="11"/>
        <v>0</v>
      </c>
      <c r="AC15" s="59"/>
      <c r="AD15" s="59"/>
      <c r="AE15" s="59"/>
      <c r="AF15" s="59">
        <v>1</v>
      </c>
      <c r="AG15" s="59">
        <f t="shared" si="12"/>
        <v>12</v>
      </c>
      <c r="AH15" s="59"/>
      <c r="AI15" s="59">
        <f t="shared" si="13"/>
        <v>0</v>
      </c>
      <c r="AJ15" s="59">
        <v>1</v>
      </c>
      <c r="AK15" s="59">
        <f t="shared" si="14"/>
        <v>3</v>
      </c>
      <c r="AL15" s="59"/>
      <c r="AM15" s="59">
        <f t="shared" si="15"/>
        <v>0</v>
      </c>
      <c r="AN15" s="59"/>
      <c r="AO15" s="59">
        <f t="shared" si="16"/>
        <v>0</v>
      </c>
      <c r="AP15" s="59"/>
      <c r="AQ15" s="59">
        <f t="shared" si="17"/>
        <v>0</v>
      </c>
      <c r="AR15" s="59"/>
      <c r="AS15" s="59">
        <f t="shared" si="18"/>
        <v>0</v>
      </c>
      <c r="AT15" s="59"/>
      <c r="AU15" s="65">
        <f t="shared" si="19"/>
        <v>0</v>
      </c>
      <c r="AV15" s="59"/>
      <c r="AW15" s="65">
        <f t="shared" si="20"/>
        <v>0</v>
      </c>
      <c r="AX15" s="65">
        <f t="shared" si="21"/>
        <v>3</v>
      </c>
      <c r="AY15" s="157">
        <f t="shared" si="22"/>
        <v>15</v>
      </c>
      <c r="AZ15" s="158">
        <f t="shared" si="23"/>
        <v>182</v>
      </c>
    </row>
    <row r="16" spans="1:52" ht="13.5">
      <c r="A16" s="59">
        <v>6</v>
      </c>
      <c r="B16" s="55" t="s">
        <v>72</v>
      </c>
      <c r="C16" s="56">
        <v>21423</v>
      </c>
      <c r="D16" s="55" t="s">
        <v>35</v>
      </c>
      <c r="E16" s="55" t="s">
        <v>29</v>
      </c>
      <c r="F16" s="55" t="s">
        <v>63</v>
      </c>
      <c r="G16" s="59">
        <v>16</v>
      </c>
      <c r="H16" s="59">
        <f t="shared" si="0"/>
        <v>96</v>
      </c>
      <c r="I16" s="59"/>
      <c r="J16" s="59">
        <f t="shared" si="1"/>
        <v>0</v>
      </c>
      <c r="K16" s="59">
        <v>19</v>
      </c>
      <c r="L16" s="59">
        <f t="shared" si="2"/>
        <v>42</v>
      </c>
      <c r="M16" s="59"/>
      <c r="N16" s="59">
        <f t="shared" si="3"/>
        <v>0</v>
      </c>
      <c r="O16" s="59">
        <v>5</v>
      </c>
      <c r="P16" s="59">
        <f t="shared" si="4"/>
        <v>10</v>
      </c>
      <c r="Q16" s="59">
        <v>7</v>
      </c>
      <c r="R16" s="59">
        <f t="shared" si="5"/>
        <v>21</v>
      </c>
      <c r="S16" s="59">
        <f t="shared" si="6"/>
        <v>169</v>
      </c>
      <c r="T16" s="59"/>
      <c r="U16" s="59">
        <f t="shared" si="7"/>
        <v>0</v>
      </c>
      <c r="V16" s="59"/>
      <c r="W16" s="59">
        <f t="shared" si="8"/>
        <v>0</v>
      </c>
      <c r="X16" s="59"/>
      <c r="Y16" s="59">
        <f t="shared" si="9"/>
        <v>0</v>
      </c>
      <c r="Z16" s="59"/>
      <c r="AA16" s="59">
        <f t="shared" si="10"/>
        <v>0</v>
      </c>
      <c r="AB16" s="59">
        <f t="shared" si="11"/>
        <v>0</v>
      </c>
      <c r="AC16" s="59"/>
      <c r="AD16" s="59"/>
      <c r="AE16" s="59"/>
      <c r="AF16" s="59">
        <v>1</v>
      </c>
      <c r="AG16" s="59">
        <f t="shared" si="12"/>
        <v>12</v>
      </c>
      <c r="AH16" s="59"/>
      <c r="AI16" s="59">
        <f t="shared" si="13"/>
        <v>0</v>
      </c>
      <c r="AJ16" s="59"/>
      <c r="AK16" s="59">
        <f t="shared" si="14"/>
        <v>0</v>
      </c>
      <c r="AL16" s="59">
        <v>1</v>
      </c>
      <c r="AM16" s="59">
        <f t="shared" si="15"/>
        <v>1</v>
      </c>
      <c r="AN16" s="59"/>
      <c r="AO16" s="59">
        <f t="shared" si="16"/>
        <v>0</v>
      </c>
      <c r="AP16" s="59"/>
      <c r="AQ16" s="59">
        <f t="shared" si="17"/>
        <v>0</v>
      </c>
      <c r="AR16" s="59"/>
      <c r="AS16" s="59">
        <f t="shared" si="18"/>
        <v>0</v>
      </c>
      <c r="AT16" s="59"/>
      <c r="AU16" s="65">
        <f t="shared" si="19"/>
        <v>0</v>
      </c>
      <c r="AV16" s="59"/>
      <c r="AW16" s="65">
        <f t="shared" si="20"/>
        <v>0</v>
      </c>
      <c r="AX16" s="65">
        <f t="shared" si="21"/>
        <v>1</v>
      </c>
      <c r="AY16" s="157">
        <f t="shared" si="22"/>
        <v>13</v>
      </c>
      <c r="AZ16" s="158">
        <f t="shared" si="23"/>
        <v>182</v>
      </c>
    </row>
    <row r="17" spans="1:52" ht="13.5">
      <c r="A17" s="59">
        <v>7</v>
      </c>
      <c r="B17" s="55" t="s">
        <v>76</v>
      </c>
      <c r="C17" s="56">
        <v>21054</v>
      </c>
      <c r="D17" s="55" t="s">
        <v>35</v>
      </c>
      <c r="E17" s="55" t="s">
        <v>29</v>
      </c>
      <c r="F17" s="55" t="s">
        <v>63</v>
      </c>
      <c r="G17" s="59">
        <v>16</v>
      </c>
      <c r="H17" s="59">
        <f t="shared" si="0"/>
        <v>96</v>
      </c>
      <c r="I17" s="59"/>
      <c r="J17" s="59">
        <f t="shared" si="1"/>
        <v>0</v>
      </c>
      <c r="K17" s="59">
        <v>19</v>
      </c>
      <c r="L17" s="59">
        <f t="shared" si="2"/>
        <v>42</v>
      </c>
      <c r="M17" s="59"/>
      <c r="N17" s="59">
        <f t="shared" si="3"/>
        <v>0</v>
      </c>
      <c r="O17" s="59">
        <v>5</v>
      </c>
      <c r="P17" s="59">
        <f t="shared" si="4"/>
        <v>10</v>
      </c>
      <c r="Q17" s="59">
        <v>7</v>
      </c>
      <c r="R17" s="59">
        <f t="shared" si="5"/>
        <v>21</v>
      </c>
      <c r="S17" s="59">
        <f t="shared" si="6"/>
        <v>169</v>
      </c>
      <c r="T17" s="59"/>
      <c r="U17" s="59">
        <f t="shared" si="7"/>
        <v>0</v>
      </c>
      <c r="V17" s="59"/>
      <c r="W17" s="59">
        <f t="shared" si="8"/>
        <v>0</v>
      </c>
      <c r="X17" s="59"/>
      <c r="Y17" s="59">
        <f t="shared" si="9"/>
        <v>0</v>
      </c>
      <c r="Z17" s="59"/>
      <c r="AA17" s="59">
        <f t="shared" si="10"/>
        <v>0</v>
      </c>
      <c r="AB17" s="59">
        <f t="shared" si="11"/>
        <v>0</v>
      </c>
      <c r="AC17" s="59"/>
      <c r="AD17" s="59"/>
      <c r="AE17" s="59"/>
      <c r="AF17" s="59">
        <v>1</v>
      </c>
      <c r="AG17" s="59">
        <f t="shared" si="12"/>
        <v>12</v>
      </c>
      <c r="AH17" s="59"/>
      <c r="AI17" s="59">
        <f t="shared" si="13"/>
        <v>0</v>
      </c>
      <c r="AJ17" s="59"/>
      <c r="AK17" s="59">
        <f t="shared" si="14"/>
        <v>0</v>
      </c>
      <c r="AL17" s="59"/>
      <c r="AM17" s="59">
        <f t="shared" si="15"/>
        <v>0</v>
      </c>
      <c r="AN17" s="59"/>
      <c r="AO17" s="59">
        <f t="shared" si="16"/>
        <v>0</v>
      </c>
      <c r="AP17" s="59"/>
      <c r="AQ17" s="59">
        <f t="shared" si="17"/>
        <v>0</v>
      </c>
      <c r="AR17" s="59"/>
      <c r="AS17" s="59">
        <f t="shared" si="18"/>
        <v>0</v>
      </c>
      <c r="AT17" s="59"/>
      <c r="AU17" s="65">
        <f t="shared" si="19"/>
        <v>0</v>
      </c>
      <c r="AV17" s="59"/>
      <c r="AW17" s="65">
        <f t="shared" si="20"/>
        <v>0</v>
      </c>
      <c r="AX17" s="65">
        <f t="shared" si="21"/>
        <v>0</v>
      </c>
      <c r="AY17" s="157">
        <f t="shared" si="22"/>
        <v>12</v>
      </c>
      <c r="AZ17" s="158">
        <f t="shared" si="23"/>
        <v>181</v>
      </c>
    </row>
    <row r="18" spans="1:52" ht="13.5">
      <c r="A18" s="59">
        <v>8</v>
      </c>
      <c r="B18" s="55" t="s">
        <v>71</v>
      </c>
      <c r="C18" s="56">
        <v>22143</v>
      </c>
      <c r="D18" s="55" t="s">
        <v>35</v>
      </c>
      <c r="E18" s="55" t="s">
        <v>29</v>
      </c>
      <c r="F18" s="55" t="s">
        <v>63</v>
      </c>
      <c r="G18" s="59">
        <v>16</v>
      </c>
      <c r="H18" s="59">
        <f t="shared" si="0"/>
        <v>96</v>
      </c>
      <c r="I18" s="59"/>
      <c r="J18" s="59">
        <f t="shared" si="1"/>
        <v>0</v>
      </c>
      <c r="K18" s="59">
        <v>19</v>
      </c>
      <c r="L18" s="59">
        <f t="shared" si="2"/>
        <v>42</v>
      </c>
      <c r="M18" s="59"/>
      <c r="N18" s="59">
        <f t="shared" si="3"/>
        <v>0</v>
      </c>
      <c r="O18" s="59">
        <v>5</v>
      </c>
      <c r="P18" s="59">
        <f t="shared" si="4"/>
        <v>10</v>
      </c>
      <c r="Q18" s="59">
        <v>7</v>
      </c>
      <c r="R18" s="59">
        <f t="shared" si="5"/>
        <v>21</v>
      </c>
      <c r="S18" s="59">
        <f t="shared" si="6"/>
        <v>169</v>
      </c>
      <c r="T18" s="59"/>
      <c r="U18" s="59">
        <f t="shared" si="7"/>
        <v>0</v>
      </c>
      <c r="V18" s="59"/>
      <c r="W18" s="59">
        <f t="shared" si="8"/>
        <v>0</v>
      </c>
      <c r="X18" s="59"/>
      <c r="Y18" s="59">
        <f t="shared" si="9"/>
        <v>0</v>
      </c>
      <c r="Z18" s="59"/>
      <c r="AA18" s="59">
        <f t="shared" si="10"/>
        <v>0</v>
      </c>
      <c r="AB18" s="59">
        <f t="shared" si="11"/>
        <v>0</v>
      </c>
      <c r="AC18" s="59"/>
      <c r="AD18" s="59"/>
      <c r="AE18" s="59"/>
      <c r="AF18" s="59">
        <v>1</v>
      </c>
      <c r="AG18" s="59">
        <f t="shared" si="12"/>
        <v>12</v>
      </c>
      <c r="AH18" s="59"/>
      <c r="AI18" s="59">
        <f t="shared" si="13"/>
        <v>0</v>
      </c>
      <c r="AJ18" s="59"/>
      <c r="AK18" s="59">
        <f t="shared" si="14"/>
        <v>0</v>
      </c>
      <c r="AL18" s="59"/>
      <c r="AM18" s="59">
        <f t="shared" si="15"/>
        <v>0</v>
      </c>
      <c r="AN18" s="59"/>
      <c r="AO18" s="59">
        <f t="shared" si="16"/>
        <v>0</v>
      </c>
      <c r="AP18" s="59"/>
      <c r="AQ18" s="59">
        <f t="shared" si="17"/>
        <v>0</v>
      </c>
      <c r="AR18" s="59"/>
      <c r="AS18" s="59">
        <f t="shared" si="18"/>
        <v>0</v>
      </c>
      <c r="AT18" s="59"/>
      <c r="AU18" s="65">
        <f t="shared" si="19"/>
        <v>0</v>
      </c>
      <c r="AV18" s="59"/>
      <c r="AW18" s="65">
        <f t="shared" si="20"/>
        <v>0</v>
      </c>
      <c r="AX18" s="65">
        <f t="shared" si="21"/>
        <v>0</v>
      </c>
      <c r="AY18" s="157">
        <f t="shared" si="22"/>
        <v>12</v>
      </c>
      <c r="AZ18" s="158">
        <f t="shared" si="23"/>
        <v>181</v>
      </c>
    </row>
    <row r="19" spans="1:52" ht="13.5">
      <c r="A19" s="59">
        <v>9</v>
      </c>
      <c r="B19" s="55" t="s">
        <v>65</v>
      </c>
      <c r="C19" s="56">
        <v>23815</v>
      </c>
      <c r="D19" s="55" t="s">
        <v>35</v>
      </c>
      <c r="E19" s="55" t="s">
        <v>29</v>
      </c>
      <c r="F19" s="55" t="s">
        <v>63</v>
      </c>
      <c r="G19" s="59">
        <v>16</v>
      </c>
      <c r="H19" s="59">
        <f t="shared" si="0"/>
        <v>96</v>
      </c>
      <c r="I19" s="59"/>
      <c r="J19" s="59">
        <f t="shared" si="1"/>
        <v>0</v>
      </c>
      <c r="K19" s="59">
        <v>19</v>
      </c>
      <c r="L19" s="59">
        <f t="shared" si="2"/>
        <v>42</v>
      </c>
      <c r="M19" s="59"/>
      <c r="N19" s="59">
        <f t="shared" si="3"/>
        <v>0</v>
      </c>
      <c r="O19" s="59">
        <v>5</v>
      </c>
      <c r="P19" s="59">
        <f t="shared" si="4"/>
        <v>10</v>
      </c>
      <c r="Q19" s="59">
        <v>7</v>
      </c>
      <c r="R19" s="59">
        <f t="shared" si="5"/>
        <v>21</v>
      </c>
      <c r="S19" s="59">
        <f t="shared" si="6"/>
        <v>169</v>
      </c>
      <c r="T19" s="59"/>
      <c r="U19" s="59">
        <f t="shared" si="7"/>
        <v>0</v>
      </c>
      <c r="V19" s="59"/>
      <c r="W19" s="59">
        <f t="shared" si="8"/>
        <v>0</v>
      </c>
      <c r="X19" s="59"/>
      <c r="Y19" s="59">
        <f t="shared" si="9"/>
        <v>0</v>
      </c>
      <c r="Z19" s="59"/>
      <c r="AA19" s="59">
        <f t="shared" si="10"/>
        <v>0</v>
      </c>
      <c r="AB19" s="59">
        <f t="shared" si="11"/>
        <v>0</v>
      </c>
      <c r="AC19" s="59"/>
      <c r="AD19" s="59"/>
      <c r="AE19" s="59"/>
      <c r="AF19" s="59">
        <v>1</v>
      </c>
      <c r="AG19" s="59">
        <f t="shared" si="12"/>
        <v>12</v>
      </c>
      <c r="AH19" s="59"/>
      <c r="AI19" s="59">
        <f t="shared" si="13"/>
        <v>0</v>
      </c>
      <c r="AJ19" s="59"/>
      <c r="AK19" s="59">
        <f t="shared" si="14"/>
        <v>0</v>
      </c>
      <c r="AL19" s="59"/>
      <c r="AM19" s="59">
        <f t="shared" si="15"/>
        <v>0</v>
      </c>
      <c r="AN19" s="59"/>
      <c r="AO19" s="59">
        <f t="shared" si="16"/>
        <v>0</v>
      </c>
      <c r="AP19" s="59"/>
      <c r="AQ19" s="59">
        <f t="shared" si="17"/>
        <v>0</v>
      </c>
      <c r="AR19" s="59"/>
      <c r="AS19" s="59">
        <f t="shared" si="18"/>
        <v>0</v>
      </c>
      <c r="AT19" s="59"/>
      <c r="AU19" s="65">
        <f t="shared" si="19"/>
        <v>0</v>
      </c>
      <c r="AV19" s="59"/>
      <c r="AW19" s="65">
        <f t="shared" si="20"/>
        <v>0</v>
      </c>
      <c r="AX19" s="65">
        <f t="shared" si="21"/>
        <v>0</v>
      </c>
      <c r="AY19" s="157">
        <f t="shared" si="22"/>
        <v>12</v>
      </c>
      <c r="AZ19" s="158">
        <f t="shared" si="23"/>
        <v>181</v>
      </c>
    </row>
    <row r="20" spans="1:52" ht="13.5">
      <c r="A20" s="59">
        <v>10</v>
      </c>
      <c r="B20" s="55" t="s">
        <v>77</v>
      </c>
      <c r="C20" s="56">
        <v>21919</v>
      </c>
      <c r="D20" s="55" t="s">
        <v>35</v>
      </c>
      <c r="E20" s="55" t="s">
        <v>29</v>
      </c>
      <c r="F20" s="55" t="s">
        <v>63</v>
      </c>
      <c r="G20" s="59">
        <v>16</v>
      </c>
      <c r="H20" s="59">
        <f t="shared" si="0"/>
        <v>96</v>
      </c>
      <c r="I20" s="59"/>
      <c r="J20" s="59">
        <f t="shared" si="1"/>
        <v>0</v>
      </c>
      <c r="K20" s="59">
        <v>18</v>
      </c>
      <c r="L20" s="59">
        <f t="shared" si="2"/>
        <v>40</v>
      </c>
      <c r="M20" s="59"/>
      <c r="N20" s="59">
        <f t="shared" si="3"/>
        <v>0</v>
      </c>
      <c r="O20" s="59">
        <v>5</v>
      </c>
      <c r="P20" s="59">
        <f t="shared" si="4"/>
        <v>10</v>
      </c>
      <c r="Q20" s="59">
        <v>7</v>
      </c>
      <c r="R20" s="59">
        <f t="shared" si="5"/>
        <v>21</v>
      </c>
      <c r="S20" s="59">
        <f t="shared" si="6"/>
        <v>167</v>
      </c>
      <c r="T20" s="59"/>
      <c r="U20" s="59">
        <f t="shared" si="7"/>
        <v>0</v>
      </c>
      <c r="V20" s="59"/>
      <c r="W20" s="59">
        <f t="shared" si="8"/>
        <v>0</v>
      </c>
      <c r="X20" s="59"/>
      <c r="Y20" s="59">
        <f t="shared" si="9"/>
        <v>0</v>
      </c>
      <c r="Z20" s="59"/>
      <c r="AA20" s="59">
        <f t="shared" si="10"/>
        <v>0</v>
      </c>
      <c r="AB20" s="59">
        <f t="shared" si="11"/>
        <v>0</v>
      </c>
      <c r="AC20" s="59"/>
      <c r="AD20" s="59"/>
      <c r="AE20" s="59"/>
      <c r="AF20" s="59">
        <v>1</v>
      </c>
      <c r="AG20" s="59">
        <f t="shared" si="12"/>
        <v>12</v>
      </c>
      <c r="AH20" s="59"/>
      <c r="AI20" s="59">
        <f t="shared" si="13"/>
        <v>0</v>
      </c>
      <c r="AJ20" s="59"/>
      <c r="AK20" s="59">
        <f t="shared" si="14"/>
        <v>0</v>
      </c>
      <c r="AL20" s="59">
        <v>1</v>
      </c>
      <c r="AM20" s="59">
        <f t="shared" si="15"/>
        <v>1</v>
      </c>
      <c r="AN20" s="59"/>
      <c r="AO20" s="59">
        <f t="shared" si="16"/>
        <v>0</v>
      </c>
      <c r="AP20" s="59"/>
      <c r="AQ20" s="59">
        <f t="shared" si="17"/>
        <v>0</v>
      </c>
      <c r="AR20" s="59"/>
      <c r="AS20" s="59">
        <f t="shared" si="18"/>
        <v>0</v>
      </c>
      <c r="AT20" s="59"/>
      <c r="AU20" s="65">
        <f t="shared" si="19"/>
        <v>0</v>
      </c>
      <c r="AV20" s="59"/>
      <c r="AW20" s="65">
        <f t="shared" si="20"/>
        <v>0</v>
      </c>
      <c r="AX20" s="65">
        <f t="shared" si="21"/>
        <v>1</v>
      </c>
      <c r="AY20" s="157">
        <f t="shared" si="22"/>
        <v>13</v>
      </c>
      <c r="AZ20" s="158">
        <f t="shared" si="23"/>
        <v>180</v>
      </c>
    </row>
    <row r="21" spans="1:52" ht="13.5">
      <c r="A21" s="59">
        <v>11</v>
      </c>
      <c r="B21" s="55" t="s">
        <v>64</v>
      </c>
      <c r="C21" s="56">
        <v>20733</v>
      </c>
      <c r="D21" s="55" t="s">
        <v>35</v>
      </c>
      <c r="E21" s="55" t="s">
        <v>29</v>
      </c>
      <c r="F21" s="55" t="s">
        <v>63</v>
      </c>
      <c r="G21" s="59">
        <v>16</v>
      </c>
      <c r="H21" s="59">
        <f t="shared" si="0"/>
        <v>96</v>
      </c>
      <c r="I21" s="59"/>
      <c r="J21" s="59">
        <f t="shared" si="1"/>
        <v>0</v>
      </c>
      <c r="K21" s="59">
        <v>17</v>
      </c>
      <c r="L21" s="59">
        <f t="shared" si="2"/>
        <v>38</v>
      </c>
      <c r="M21" s="59"/>
      <c r="N21" s="59">
        <f t="shared" si="3"/>
        <v>0</v>
      </c>
      <c r="O21" s="59">
        <v>5</v>
      </c>
      <c r="P21" s="59">
        <f t="shared" si="4"/>
        <v>10</v>
      </c>
      <c r="Q21" s="59">
        <v>7</v>
      </c>
      <c r="R21" s="59">
        <f t="shared" si="5"/>
        <v>21</v>
      </c>
      <c r="S21" s="59">
        <f t="shared" si="6"/>
        <v>165</v>
      </c>
      <c r="T21" s="59"/>
      <c r="U21" s="59">
        <f t="shared" si="7"/>
        <v>0</v>
      </c>
      <c r="V21" s="59"/>
      <c r="W21" s="59">
        <f t="shared" si="8"/>
        <v>0</v>
      </c>
      <c r="X21" s="59"/>
      <c r="Y21" s="59">
        <f t="shared" si="9"/>
        <v>0</v>
      </c>
      <c r="Z21" s="59"/>
      <c r="AA21" s="59">
        <f t="shared" si="10"/>
        <v>0</v>
      </c>
      <c r="AB21" s="59">
        <f t="shared" si="11"/>
        <v>0</v>
      </c>
      <c r="AC21" s="59"/>
      <c r="AD21" s="59"/>
      <c r="AE21" s="59"/>
      <c r="AF21" s="59">
        <v>1</v>
      </c>
      <c r="AG21" s="59">
        <f t="shared" si="12"/>
        <v>12</v>
      </c>
      <c r="AH21" s="59"/>
      <c r="AI21" s="59">
        <f t="shared" si="13"/>
        <v>0</v>
      </c>
      <c r="AJ21" s="59"/>
      <c r="AK21" s="59">
        <f t="shared" si="14"/>
        <v>0</v>
      </c>
      <c r="AL21" s="59"/>
      <c r="AM21" s="59">
        <f t="shared" si="15"/>
        <v>0</v>
      </c>
      <c r="AN21" s="59"/>
      <c r="AO21" s="59">
        <f t="shared" si="16"/>
        <v>0</v>
      </c>
      <c r="AP21" s="59"/>
      <c r="AQ21" s="59">
        <f t="shared" si="17"/>
        <v>0</v>
      </c>
      <c r="AR21" s="59"/>
      <c r="AS21" s="59">
        <f t="shared" si="18"/>
        <v>0</v>
      </c>
      <c r="AT21" s="59"/>
      <c r="AU21" s="65">
        <f t="shared" si="19"/>
        <v>0</v>
      </c>
      <c r="AV21" s="59"/>
      <c r="AW21" s="65">
        <f t="shared" si="20"/>
        <v>0</v>
      </c>
      <c r="AX21" s="65">
        <f t="shared" si="21"/>
        <v>0</v>
      </c>
      <c r="AY21" s="157">
        <f t="shared" si="22"/>
        <v>12</v>
      </c>
      <c r="AZ21" s="158">
        <f t="shared" si="23"/>
        <v>177</v>
      </c>
    </row>
    <row r="22" spans="1:52" ht="13.5">
      <c r="A22" s="59">
        <v>12</v>
      </c>
      <c r="B22" s="55" t="s">
        <v>75</v>
      </c>
      <c r="C22" s="56">
        <v>23646</v>
      </c>
      <c r="D22" s="55" t="s">
        <v>35</v>
      </c>
      <c r="E22" s="55" t="s">
        <v>29</v>
      </c>
      <c r="F22" s="55" t="s">
        <v>63</v>
      </c>
      <c r="G22" s="59">
        <v>16</v>
      </c>
      <c r="H22" s="59">
        <f t="shared" si="0"/>
        <v>96</v>
      </c>
      <c r="I22" s="59"/>
      <c r="J22" s="59">
        <f t="shared" si="1"/>
        <v>0</v>
      </c>
      <c r="K22" s="59">
        <v>17</v>
      </c>
      <c r="L22" s="59">
        <f t="shared" si="2"/>
        <v>38</v>
      </c>
      <c r="M22" s="59"/>
      <c r="N22" s="59">
        <f t="shared" si="3"/>
        <v>0</v>
      </c>
      <c r="O22" s="59">
        <v>5</v>
      </c>
      <c r="P22" s="59">
        <f t="shared" si="4"/>
        <v>10</v>
      </c>
      <c r="Q22" s="59">
        <v>7</v>
      </c>
      <c r="R22" s="59">
        <f t="shared" si="5"/>
        <v>21</v>
      </c>
      <c r="S22" s="59">
        <f t="shared" si="6"/>
        <v>165</v>
      </c>
      <c r="T22" s="59"/>
      <c r="U22" s="59">
        <f t="shared" si="7"/>
        <v>0</v>
      </c>
      <c r="V22" s="59"/>
      <c r="W22" s="59">
        <f t="shared" si="8"/>
        <v>0</v>
      </c>
      <c r="X22" s="59"/>
      <c r="Y22" s="59">
        <f t="shared" si="9"/>
        <v>0</v>
      </c>
      <c r="Z22" s="59"/>
      <c r="AA22" s="59">
        <f t="shared" si="10"/>
        <v>0</v>
      </c>
      <c r="AB22" s="59">
        <f t="shared" si="11"/>
        <v>0</v>
      </c>
      <c r="AC22" s="59"/>
      <c r="AD22" s="59"/>
      <c r="AE22" s="59"/>
      <c r="AF22" s="59">
        <v>1</v>
      </c>
      <c r="AG22" s="59">
        <f t="shared" si="12"/>
        <v>12</v>
      </c>
      <c r="AH22" s="59"/>
      <c r="AI22" s="59">
        <f t="shared" si="13"/>
        <v>0</v>
      </c>
      <c r="AJ22" s="59"/>
      <c r="AK22" s="59">
        <f t="shared" si="14"/>
        <v>0</v>
      </c>
      <c r="AL22" s="59"/>
      <c r="AM22" s="59">
        <f t="shared" si="15"/>
        <v>0</v>
      </c>
      <c r="AN22" s="59"/>
      <c r="AO22" s="59">
        <f t="shared" si="16"/>
        <v>0</v>
      </c>
      <c r="AP22" s="59"/>
      <c r="AQ22" s="59">
        <f t="shared" si="17"/>
        <v>0</v>
      </c>
      <c r="AR22" s="59"/>
      <c r="AS22" s="59">
        <f t="shared" si="18"/>
        <v>0</v>
      </c>
      <c r="AT22" s="59"/>
      <c r="AU22" s="65">
        <f t="shared" si="19"/>
        <v>0</v>
      </c>
      <c r="AV22" s="59"/>
      <c r="AW22" s="65">
        <f t="shared" si="20"/>
        <v>0</v>
      </c>
      <c r="AX22" s="65">
        <f t="shared" si="21"/>
        <v>0</v>
      </c>
      <c r="AY22" s="157">
        <f t="shared" si="22"/>
        <v>12</v>
      </c>
      <c r="AZ22" s="158">
        <f t="shared" si="23"/>
        <v>177</v>
      </c>
    </row>
    <row r="23" spans="1:52" ht="13.5">
      <c r="A23" s="59">
        <v>13</v>
      </c>
      <c r="B23" s="55" t="s">
        <v>79</v>
      </c>
      <c r="C23" s="56">
        <v>23806</v>
      </c>
      <c r="D23" s="55" t="s">
        <v>35</v>
      </c>
      <c r="E23" s="55" t="s">
        <v>29</v>
      </c>
      <c r="F23" s="55" t="s">
        <v>63</v>
      </c>
      <c r="G23" s="59">
        <v>16</v>
      </c>
      <c r="H23" s="59">
        <f t="shared" si="0"/>
        <v>96</v>
      </c>
      <c r="I23" s="59"/>
      <c r="J23" s="59">
        <f t="shared" si="1"/>
        <v>0</v>
      </c>
      <c r="K23" s="59">
        <v>17</v>
      </c>
      <c r="L23" s="59">
        <f t="shared" si="2"/>
        <v>38</v>
      </c>
      <c r="M23" s="59"/>
      <c r="N23" s="59">
        <f t="shared" si="3"/>
        <v>0</v>
      </c>
      <c r="O23" s="59">
        <v>5</v>
      </c>
      <c r="P23" s="59">
        <f t="shared" si="4"/>
        <v>10</v>
      </c>
      <c r="Q23" s="59">
        <v>7</v>
      </c>
      <c r="R23" s="59">
        <f t="shared" si="5"/>
        <v>21</v>
      </c>
      <c r="S23" s="59">
        <f t="shared" si="6"/>
        <v>165</v>
      </c>
      <c r="T23" s="59"/>
      <c r="U23" s="59">
        <f t="shared" si="7"/>
        <v>0</v>
      </c>
      <c r="V23" s="59"/>
      <c r="W23" s="59">
        <f t="shared" si="8"/>
        <v>0</v>
      </c>
      <c r="X23" s="59"/>
      <c r="Y23" s="59">
        <f t="shared" si="9"/>
        <v>0</v>
      </c>
      <c r="Z23" s="59"/>
      <c r="AA23" s="59">
        <f t="shared" si="10"/>
        <v>0</v>
      </c>
      <c r="AB23" s="59">
        <f t="shared" si="11"/>
        <v>0</v>
      </c>
      <c r="AC23" s="59"/>
      <c r="AD23" s="59"/>
      <c r="AE23" s="59"/>
      <c r="AF23" s="59">
        <v>1</v>
      </c>
      <c r="AG23" s="59">
        <f t="shared" si="12"/>
        <v>12</v>
      </c>
      <c r="AH23" s="59"/>
      <c r="AI23" s="59">
        <f t="shared" si="13"/>
        <v>0</v>
      </c>
      <c r="AJ23" s="59"/>
      <c r="AK23" s="59">
        <f t="shared" si="14"/>
        <v>0</v>
      </c>
      <c r="AL23" s="59"/>
      <c r="AM23" s="59">
        <f t="shared" si="15"/>
        <v>0</v>
      </c>
      <c r="AN23" s="59"/>
      <c r="AO23" s="59">
        <f t="shared" si="16"/>
        <v>0</v>
      </c>
      <c r="AP23" s="59"/>
      <c r="AQ23" s="59">
        <f t="shared" si="17"/>
        <v>0</v>
      </c>
      <c r="AR23" s="59"/>
      <c r="AS23" s="59">
        <f t="shared" si="18"/>
        <v>0</v>
      </c>
      <c r="AT23" s="59"/>
      <c r="AU23" s="65">
        <f t="shared" si="19"/>
        <v>0</v>
      </c>
      <c r="AV23" s="59"/>
      <c r="AW23" s="65">
        <f t="shared" si="20"/>
        <v>0</v>
      </c>
      <c r="AX23" s="65">
        <f t="shared" si="21"/>
        <v>0</v>
      </c>
      <c r="AY23" s="157">
        <f t="shared" si="22"/>
        <v>12</v>
      </c>
      <c r="AZ23" s="158">
        <f t="shared" si="23"/>
        <v>177</v>
      </c>
    </row>
    <row r="24" spans="1:52" ht="13.5">
      <c r="A24" s="59">
        <v>14</v>
      </c>
      <c r="B24" s="55" t="s">
        <v>70</v>
      </c>
      <c r="C24" s="56">
        <v>22311</v>
      </c>
      <c r="D24" s="55" t="s">
        <v>35</v>
      </c>
      <c r="E24" s="55" t="s">
        <v>29</v>
      </c>
      <c r="F24" s="55" t="s">
        <v>63</v>
      </c>
      <c r="G24" s="59">
        <v>14</v>
      </c>
      <c r="H24" s="59">
        <f t="shared" si="0"/>
        <v>84</v>
      </c>
      <c r="I24" s="59"/>
      <c r="J24" s="59">
        <f t="shared" si="1"/>
        <v>0</v>
      </c>
      <c r="K24" s="59">
        <v>19</v>
      </c>
      <c r="L24" s="59">
        <f t="shared" si="2"/>
        <v>42</v>
      </c>
      <c r="M24" s="59"/>
      <c r="N24" s="59">
        <f t="shared" si="3"/>
        <v>0</v>
      </c>
      <c r="O24" s="59">
        <v>5</v>
      </c>
      <c r="P24" s="59">
        <f t="shared" si="4"/>
        <v>10</v>
      </c>
      <c r="Q24" s="59">
        <v>7</v>
      </c>
      <c r="R24" s="59">
        <f t="shared" si="5"/>
        <v>21</v>
      </c>
      <c r="S24" s="59">
        <f t="shared" si="6"/>
        <v>157</v>
      </c>
      <c r="T24" s="59"/>
      <c r="U24" s="59">
        <f t="shared" si="7"/>
        <v>0</v>
      </c>
      <c r="V24" s="59"/>
      <c r="W24" s="59">
        <f t="shared" si="8"/>
        <v>0</v>
      </c>
      <c r="X24" s="59"/>
      <c r="Y24" s="59">
        <f t="shared" si="9"/>
        <v>0</v>
      </c>
      <c r="Z24" s="59"/>
      <c r="AA24" s="59">
        <f t="shared" si="10"/>
        <v>0</v>
      </c>
      <c r="AB24" s="59">
        <f t="shared" si="11"/>
        <v>0</v>
      </c>
      <c r="AC24" s="59"/>
      <c r="AD24" s="59"/>
      <c r="AE24" s="59"/>
      <c r="AF24" s="59">
        <v>1</v>
      </c>
      <c r="AG24" s="59">
        <f t="shared" si="12"/>
        <v>12</v>
      </c>
      <c r="AH24" s="59"/>
      <c r="AI24" s="59">
        <f t="shared" si="13"/>
        <v>0</v>
      </c>
      <c r="AJ24" s="59"/>
      <c r="AK24" s="59">
        <f t="shared" si="14"/>
        <v>0</v>
      </c>
      <c r="AL24" s="59"/>
      <c r="AM24" s="59">
        <f t="shared" si="15"/>
        <v>0</v>
      </c>
      <c r="AN24" s="59"/>
      <c r="AO24" s="59">
        <f t="shared" si="16"/>
        <v>0</v>
      </c>
      <c r="AP24" s="59"/>
      <c r="AQ24" s="59">
        <f t="shared" si="17"/>
        <v>0</v>
      </c>
      <c r="AR24" s="59"/>
      <c r="AS24" s="59">
        <f t="shared" si="18"/>
        <v>0</v>
      </c>
      <c r="AT24" s="59"/>
      <c r="AU24" s="65">
        <f t="shared" si="19"/>
        <v>0</v>
      </c>
      <c r="AV24" s="59"/>
      <c r="AW24" s="65">
        <f t="shared" si="20"/>
        <v>0</v>
      </c>
      <c r="AX24" s="65">
        <f t="shared" si="21"/>
        <v>0</v>
      </c>
      <c r="AY24" s="157">
        <f t="shared" si="22"/>
        <v>12</v>
      </c>
      <c r="AZ24" s="158">
        <f t="shared" si="23"/>
        <v>169</v>
      </c>
    </row>
    <row r="25" spans="1:52" ht="13.5">
      <c r="A25" s="59">
        <v>15</v>
      </c>
      <c r="B25" s="55" t="s">
        <v>81</v>
      </c>
      <c r="C25" s="56">
        <v>23584</v>
      </c>
      <c r="D25" s="55" t="s">
        <v>35</v>
      </c>
      <c r="E25" s="55" t="s">
        <v>29</v>
      </c>
      <c r="F25" s="55" t="s">
        <v>63</v>
      </c>
      <c r="G25" s="59">
        <v>14</v>
      </c>
      <c r="H25" s="59">
        <f t="shared" si="0"/>
        <v>84</v>
      </c>
      <c r="I25" s="59"/>
      <c r="J25" s="59">
        <f t="shared" si="1"/>
        <v>0</v>
      </c>
      <c r="K25" s="59">
        <v>15</v>
      </c>
      <c r="L25" s="59">
        <f t="shared" si="2"/>
        <v>34</v>
      </c>
      <c r="M25" s="59"/>
      <c r="N25" s="59">
        <f t="shared" si="3"/>
        <v>0</v>
      </c>
      <c r="O25" s="59">
        <v>5</v>
      </c>
      <c r="P25" s="59">
        <f t="shared" si="4"/>
        <v>10</v>
      </c>
      <c r="Q25" s="59">
        <v>7</v>
      </c>
      <c r="R25" s="59">
        <f t="shared" si="5"/>
        <v>21</v>
      </c>
      <c r="S25" s="59">
        <f t="shared" si="6"/>
        <v>149</v>
      </c>
      <c r="T25" s="59"/>
      <c r="U25" s="59">
        <f t="shared" si="7"/>
        <v>0</v>
      </c>
      <c r="V25" s="59"/>
      <c r="W25" s="59">
        <f t="shared" si="8"/>
        <v>0</v>
      </c>
      <c r="X25" s="59"/>
      <c r="Y25" s="59">
        <f t="shared" si="9"/>
        <v>0</v>
      </c>
      <c r="Z25" s="59"/>
      <c r="AA25" s="59">
        <f t="shared" si="10"/>
        <v>0</v>
      </c>
      <c r="AB25" s="59">
        <f t="shared" si="11"/>
        <v>0</v>
      </c>
      <c r="AC25" s="59"/>
      <c r="AD25" s="59"/>
      <c r="AE25" s="59"/>
      <c r="AF25" s="59">
        <v>1</v>
      </c>
      <c r="AG25" s="59">
        <f t="shared" si="12"/>
        <v>12</v>
      </c>
      <c r="AH25" s="59"/>
      <c r="AI25" s="59">
        <f t="shared" si="13"/>
        <v>0</v>
      </c>
      <c r="AJ25" s="59"/>
      <c r="AK25" s="59">
        <f t="shared" si="14"/>
        <v>0</v>
      </c>
      <c r="AL25" s="59">
        <v>1</v>
      </c>
      <c r="AM25" s="59">
        <f t="shared" si="15"/>
        <v>1</v>
      </c>
      <c r="AN25" s="59"/>
      <c r="AO25" s="59">
        <f t="shared" si="16"/>
        <v>0</v>
      </c>
      <c r="AP25" s="59"/>
      <c r="AQ25" s="59">
        <f t="shared" si="17"/>
        <v>0</v>
      </c>
      <c r="AR25" s="59"/>
      <c r="AS25" s="59">
        <f t="shared" si="18"/>
        <v>0</v>
      </c>
      <c r="AT25" s="59"/>
      <c r="AU25" s="65">
        <f t="shared" si="19"/>
        <v>0</v>
      </c>
      <c r="AV25" s="59"/>
      <c r="AW25" s="65">
        <f t="shared" si="20"/>
        <v>0</v>
      </c>
      <c r="AX25" s="65">
        <f t="shared" si="21"/>
        <v>1</v>
      </c>
      <c r="AY25" s="157">
        <f t="shared" si="22"/>
        <v>13</v>
      </c>
      <c r="AZ25" s="158">
        <f t="shared" si="23"/>
        <v>162</v>
      </c>
    </row>
    <row r="26" spans="1:52" ht="13.5">
      <c r="A26" s="59">
        <v>16</v>
      </c>
      <c r="B26" s="55" t="s">
        <v>80</v>
      </c>
      <c r="C26" s="56">
        <v>21136</v>
      </c>
      <c r="D26" s="55" t="s">
        <v>35</v>
      </c>
      <c r="E26" s="55" t="s">
        <v>29</v>
      </c>
      <c r="F26" s="55" t="s">
        <v>63</v>
      </c>
      <c r="G26" s="59">
        <v>12</v>
      </c>
      <c r="H26" s="59">
        <f t="shared" si="0"/>
        <v>72</v>
      </c>
      <c r="I26" s="59"/>
      <c r="J26" s="59">
        <f t="shared" si="1"/>
        <v>0</v>
      </c>
      <c r="K26" s="59">
        <v>22</v>
      </c>
      <c r="L26" s="59">
        <f t="shared" si="2"/>
        <v>48</v>
      </c>
      <c r="M26" s="59"/>
      <c r="N26" s="59">
        <f t="shared" si="3"/>
        <v>0</v>
      </c>
      <c r="O26" s="59">
        <v>5</v>
      </c>
      <c r="P26" s="59">
        <f t="shared" si="4"/>
        <v>10</v>
      </c>
      <c r="Q26" s="59">
        <v>5</v>
      </c>
      <c r="R26" s="59">
        <f t="shared" si="5"/>
        <v>15</v>
      </c>
      <c r="S26" s="59">
        <f t="shared" si="6"/>
        <v>145</v>
      </c>
      <c r="T26" s="59"/>
      <c r="U26" s="59">
        <f t="shared" si="7"/>
        <v>0</v>
      </c>
      <c r="V26" s="59"/>
      <c r="W26" s="59">
        <f t="shared" si="8"/>
        <v>0</v>
      </c>
      <c r="X26" s="59"/>
      <c r="Y26" s="59">
        <f t="shared" si="9"/>
        <v>0</v>
      </c>
      <c r="Z26" s="59"/>
      <c r="AA26" s="59">
        <f t="shared" si="10"/>
        <v>0</v>
      </c>
      <c r="AB26" s="59">
        <f t="shared" si="11"/>
        <v>0</v>
      </c>
      <c r="AC26" s="59"/>
      <c r="AD26" s="59"/>
      <c r="AE26" s="59"/>
      <c r="AF26" s="59">
        <v>1</v>
      </c>
      <c r="AG26" s="59">
        <f t="shared" si="12"/>
        <v>12</v>
      </c>
      <c r="AH26" s="59"/>
      <c r="AI26" s="59">
        <f t="shared" si="13"/>
        <v>0</v>
      </c>
      <c r="AJ26" s="59"/>
      <c r="AK26" s="59">
        <f t="shared" si="14"/>
        <v>0</v>
      </c>
      <c r="AL26" s="59"/>
      <c r="AM26" s="59">
        <f t="shared" si="15"/>
        <v>0</v>
      </c>
      <c r="AN26" s="59"/>
      <c r="AO26" s="59">
        <f t="shared" si="16"/>
        <v>0</v>
      </c>
      <c r="AP26" s="59"/>
      <c r="AQ26" s="59">
        <f t="shared" si="17"/>
        <v>0</v>
      </c>
      <c r="AR26" s="59"/>
      <c r="AS26" s="59">
        <f t="shared" si="18"/>
        <v>0</v>
      </c>
      <c r="AT26" s="59"/>
      <c r="AU26" s="65">
        <f t="shared" si="19"/>
        <v>0</v>
      </c>
      <c r="AV26" s="59"/>
      <c r="AW26" s="65">
        <f t="shared" si="20"/>
        <v>0</v>
      </c>
      <c r="AX26" s="65">
        <f t="shared" si="21"/>
        <v>0</v>
      </c>
      <c r="AY26" s="157">
        <f t="shared" si="22"/>
        <v>12</v>
      </c>
      <c r="AZ26" s="158">
        <f t="shared" si="23"/>
        <v>157</v>
      </c>
    </row>
    <row r="27" spans="1:52" ht="13.5">
      <c r="A27" s="59">
        <v>17</v>
      </c>
      <c r="B27" s="55" t="s">
        <v>78</v>
      </c>
      <c r="C27" s="56">
        <v>23084</v>
      </c>
      <c r="D27" s="55" t="s">
        <v>26</v>
      </c>
      <c r="E27" s="55" t="s">
        <v>29</v>
      </c>
      <c r="F27" s="55" t="s">
        <v>63</v>
      </c>
      <c r="G27" s="59">
        <v>14</v>
      </c>
      <c r="H27" s="59">
        <f t="shared" si="0"/>
        <v>84</v>
      </c>
      <c r="I27" s="59"/>
      <c r="J27" s="59">
        <f t="shared" si="1"/>
        <v>0</v>
      </c>
      <c r="K27" s="59">
        <v>10</v>
      </c>
      <c r="L27" s="59">
        <f t="shared" si="2"/>
        <v>24</v>
      </c>
      <c r="M27" s="59"/>
      <c r="N27" s="59">
        <f t="shared" si="3"/>
        <v>0</v>
      </c>
      <c r="O27" s="59">
        <v>5</v>
      </c>
      <c r="P27" s="59">
        <f t="shared" si="4"/>
        <v>10</v>
      </c>
      <c r="Q27" s="59">
        <v>7</v>
      </c>
      <c r="R27" s="59">
        <f t="shared" si="5"/>
        <v>21</v>
      </c>
      <c r="S27" s="59">
        <f t="shared" si="6"/>
        <v>139</v>
      </c>
      <c r="T27" s="59"/>
      <c r="U27" s="59">
        <f t="shared" si="7"/>
        <v>0</v>
      </c>
      <c r="V27" s="59"/>
      <c r="W27" s="59">
        <f t="shared" si="8"/>
        <v>0</v>
      </c>
      <c r="X27" s="59"/>
      <c r="Y27" s="59">
        <f t="shared" si="9"/>
        <v>0</v>
      </c>
      <c r="Z27" s="59"/>
      <c r="AA27" s="59">
        <f t="shared" si="10"/>
        <v>0</v>
      </c>
      <c r="AB27" s="59">
        <f t="shared" si="11"/>
        <v>0</v>
      </c>
      <c r="AC27" s="59"/>
      <c r="AD27" s="59"/>
      <c r="AE27" s="59"/>
      <c r="AF27" s="59">
        <v>1</v>
      </c>
      <c r="AG27" s="59">
        <f t="shared" si="12"/>
        <v>12</v>
      </c>
      <c r="AH27" s="59"/>
      <c r="AI27" s="59">
        <f t="shared" si="13"/>
        <v>0</v>
      </c>
      <c r="AJ27" s="59"/>
      <c r="AK27" s="59">
        <f t="shared" si="14"/>
        <v>0</v>
      </c>
      <c r="AL27" s="59">
        <v>1</v>
      </c>
      <c r="AM27" s="59">
        <f t="shared" si="15"/>
        <v>1</v>
      </c>
      <c r="AN27" s="59">
        <v>1</v>
      </c>
      <c r="AO27" s="59">
        <f t="shared" si="16"/>
        <v>5</v>
      </c>
      <c r="AP27" s="59"/>
      <c r="AQ27" s="59">
        <f t="shared" si="17"/>
        <v>0</v>
      </c>
      <c r="AR27" s="59"/>
      <c r="AS27" s="59">
        <f t="shared" si="18"/>
        <v>0</v>
      </c>
      <c r="AT27" s="59"/>
      <c r="AU27" s="65">
        <f t="shared" si="19"/>
        <v>0</v>
      </c>
      <c r="AV27" s="59"/>
      <c r="AW27" s="65">
        <f t="shared" si="20"/>
        <v>0</v>
      </c>
      <c r="AX27" s="65">
        <f t="shared" si="21"/>
        <v>6</v>
      </c>
      <c r="AY27" s="157">
        <f t="shared" si="22"/>
        <v>18</v>
      </c>
      <c r="AZ27" s="158">
        <f t="shared" si="23"/>
        <v>157</v>
      </c>
    </row>
    <row r="28" spans="1:52" ht="13.5">
      <c r="A28" s="59">
        <v>18</v>
      </c>
      <c r="B28" s="55" t="s">
        <v>67</v>
      </c>
      <c r="C28" s="56">
        <v>24849</v>
      </c>
      <c r="D28" s="55" t="s">
        <v>35</v>
      </c>
      <c r="E28" s="55" t="s">
        <v>29</v>
      </c>
      <c r="F28" s="55" t="s">
        <v>63</v>
      </c>
      <c r="G28" s="59">
        <v>14</v>
      </c>
      <c r="H28" s="59">
        <f t="shared" si="0"/>
        <v>84</v>
      </c>
      <c r="I28" s="59"/>
      <c r="J28" s="59">
        <f t="shared" si="1"/>
        <v>0</v>
      </c>
      <c r="K28" s="59">
        <v>13</v>
      </c>
      <c r="L28" s="59">
        <f t="shared" si="2"/>
        <v>30</v>
      </c>
      <c r="M28" s="59"/>
      <c r="N28" s="59">
        <f t="shared" si="3"/>
        <v>0</v>
      </c>
      <c r="O28" s="59">
        <v>5</v>
      </c>
      <c r="P28" s="59">
        <f t="shared" si="4"/>
        <v>10</v>
      </c>
      <c r="Q28" s="59">
        <v>7</v>
      </c>
      <c r="R28" s="59">
        <f t="shared" si="5"/>
        <v>21</v>
      </c>
      <c r="S28" s="59">
        <f t="shared" si="6"/>
        <v>145</v>
      </c>
      <c r="T28" s="59"/>
      <c r="U28" s="59">
        <f t="shared" si="7"/>
        <v>0</v>
      </c>
      <c r="V28" s="59"/>
      <c r="W28" s="59">
        <f t="shared" si="8"/>
        <v>0</v>
      </c>
      <c r="X28" s="59"/>
      <c r="Y28" s="59">
        <f t="shared" si="9"/>
        <v>0</v>
      </c>
      <c r="Z28" s="59"/>
      <c r="AA28" s="59">
        <f t="shared" si="10"/>
        <v>0</v>
      </c>
      <c r="AB28" s="59">
        <f t="shared" si="11"/>
        <v>0</v>
      </c>
      <c r="AC28" s="59"/>
      <c r="AD28" s="59"/>
      <c r="AE28" s="59"/>
      <c r="AF28" s="59">
        <v>1</v>
      </c>
      <c r="AG28" s="59">
        <f t="shared" si="12"/>
        <v>12</v>
      </c>
      <c r="AH28" s="59"/>
      <c r="AI28" s="59">
        <f t="shared" si="13"/>
        <v>0</v>
      </c>
      <c r="AJ28" s="59"/>
      <c r="AK28" s="59">
        <f t="shared" si="14"/>
        <v>0</v>
      </c>
      <c r="AL28" s="59"/>
      <c r="AM28" s="59">
        <f t="shared" si="15"/>
        <v>0</v>
      </c>
      <c r="AN28" s="59"/>
      <c r="AO28" s="59">
        <f t="shared" si="16"/>
        <v>0</v>
      </c>
      <c r="AP28" s="59"/>
      <c r="AQ28" s="59">
        <f t="shared" si="17"/>
        <v>0</v>
      </c>
      <c r="AR28" s="59"/>
      <c r="AS28" s="59">
        <f t="shared" si="18"/>
        <v>0</v>
      </c>
      <c r="AT28" s="59"/>
      <c r="AU28" s="65">
        <f t="shared" si="19"/>
        <v>0</v>
      </c>
      <c r="AV28" s="59"/>
      <c r="AW28" s="65">
        <f t="shared" si="20"/>
        <v>0</v>
      </c>
      <c r="AX28" s="65">
        <f t="shared" si="21"/>
        <v>0</v>
      </c>
      <c r="AY28" s="157">
        <f t="shared" si="22"/>
        <v>12</v>
      </c>
      <c r="AZ28" s="158">
        <f t="shared" si="23"/>
        <v>157</v>
      </c>
    </row>
    <row r="29" spans="1:52" ht="13.5">
      <c r="A29" s="59">
        <v>19</v>
      </c>
      <c r="B29" s="55" t="s">
        <v>277</v>
      </c>
      <c r="C29" s="56">
        <v>24663</v>
      </c>
      <c r="D29" s="55" t="s">
        <v>35</v>
      </c>
      <c r="E29" s="55" t="s">
        <v>29</v>
      </c>
      <c r="F29" s="55" t="s">
        <v>63</v>
      </c>
      <c r="G29" s="59"/>
      <c r="H29" s="59">
        <f t="shared" si="0"/>
        <v>0</v>
      </c>
      <c r="I29" s="59"/>
      <c r="J29" s="59">
        <f t="shared" si="1"/>
        <v>0</v>
      </c>
      <c r="K29" s="59">
        <v>31</v>
      </c>
      <c r="L29" s="59">
        <f t="shared" si="2"/>
        <v>66</v>
      </c>
      <c r="M29" s="59"/>
      <c r="N29" s="59">
        <f t="shared" si="3"/>
        <v>0</v>
      </c>
      <c r="O29" s="59"/>
      <c r="P29" s="59">
        <f t="shared" si="4"/>
        <v>0</v>
      </c>
      <c r="Q29" s="59"/>
      <c r="R29" s="59">
        <f t="shared" si="5"/>
        <v>0</v>
      </c>
      <c r="S29" s="59">
        <f t="shared" si="6"/>
        <v>66</v>
      </c>
      <c r="T29" s="59"/>
      <c r="U29" s="59">
        <f t="shared" si="7"/>
        <v>0</v>
      </c>
      <c r="V29" s="59"/>
      <c r="W29" s="59">
        <f t="shared" si="8"/>
        <v>0</v>
      </c>
      <c r="X29" s="59"/>
      <c r="Y29" s="59">
        <f t="shared" si="9"/>
        <v>0</v>
      </c>
      <c r="Z29" s="59"/>
      <c r="AA29" s="59">
        <f t="shared" si="10"/>
        <v>0</v>
      </c>
      <c r="AB29" s="59">
        <f t="shared" si="11"/>
        <v>0</v>
      </c>
      <c r="AC29" s="59"/>
      <c r="AD29" s="59"/>
      <c r="AE29" s="59"/>
      <c r="AF29" s="59">
        <v>1</v>
      </c>
      <c r="AG29" s="59">
        <f t="shared" si="12"/>
        <v>12</v>
      </c>
      <c r="AH29" s="59"/>
      <c r="AI29" s="59">
        <f t="shared" si="13"/>
        <v>0</v>
      </c>
      <c r="AJ29" s="59"/>
      <c r="AK29" s="59">
        <f t="shared" si="14"/>
        <v>0</v>
      </c>
      <c r="AL29" s="59"/>
      <c r="AM29" s="59">
        <f t="shared" si="15"/>
        <v>0</v>
      </c>
      <c r="AN29" s="59"/>
      <c r="AO29" s="59">
        <f t="shared" si="16"/>
        <v>0</v>
      </c>
      <c r="AP29" s="59"/>
      <c r="AQ29" s="59">
        <f t="shared" si="17"/>
        <v>0</v>
      </c>
      <c r="AR29" s="59"/>
      <c r="AS29" s="59">
        <f t="shared" si="18"/>
        <v>0</v>
      </c>
      <c r="AT29" s="59"/>
      <c r="AU29" s="65">
        <f t="shared" si="19"/>
        <v>0</v>
      </c>
      <c r="AV29" s="59"/>
      <c r="AW29" s="65">
        <f t="shared" si="20"/>
        <v>0</v>
      </c>
      <c r="AX29" s="65">
        <f t="shared" si="21"/>
        <v>0</v>
      </c>
      <c r="AY29" s="157">
        <f t="shared" si="22"/>
        <v>12</v>
      </c>
      <c r="AZ29" s="158">
        <f t="shared" si="23"/>
        <v>78</v>
      </c>
    </row>
    <row r="30" spans="1:52" ht="13.5">
      <c r="A30" s="59">
        <v>20</v>
      </c>
      <c r="B30" s="55" t="s">
        <v>276</v>
      </c>
      <c r="C30" s="56">
        <v>24345</v>
      </c>
      <c r="D30" s="55" t="s">
        <v>35</v>
      </c>
      <c r="E30" s="55" t="s">
        <v>29</v>
      </c>
      <c r="F30" s="55" t="s">
        <v>63</v>
      </c>
      <c r="G30" s="59"/>
      <c r="H30" s="59">
        <f t="shared" si="0"/>
        <v>0</v>
      </c>
      <c r="I30" s="59"/>
      <c r="J30" s="59">
        <f t="shared" si="1"/>
        <v>0</v>
      </c>
      <c r="K30" s="59">
        <v>29</v>
      </c>
      <c r="L30" s="59">
        <f t="shared" si="2"/>
        <v>62</v>
      </c>
      <c r="M30" s="59"/>
      <c r="N30" s="59">
        <f t="shared" si="3"/>
        <v>0</v>
      </c>
      <c r="O30" s="59"/>
      <c r="P30" s="59">
        <f t="shared" si="4"/>
        <v>0</v>
      </c>
      <c r="Q30" s="59"/>
      <c r="R30" s="59">
        <f t="shared" si="5"/>
        <v>0</v>
      </c>
      <c r="S30" s="59">
        <f t="shared" si="6"/>
        <v>62</v>
      </c>
      <c r="T30" s="59"/>
      <c r="U30" s="59">
        <f t="shared" si="7"/>
        <v>0</v>
      </c>
      <c r="V30" s="59"/>
      <c r="W30" s="59">
        <f t="shared" si="8"/>
        <v>0</v>
      </c>
      <c r="X30" s="59"/>
      <c r="Y30" s="59">
        <f t="shared" si="9"/>
        <v>0</v>
      </c>
      <c r="Z30" s="59"/>
      <c r="AA30" s="59">
        <f t="shared" si="10"/>
        <v>0</v>
      </c>
      <c r="AB30" s="59">
        <f t="shared" si="11"/>
        <v>0</v>
      </c>
      <c r="AC30" s="59"/>
      <c r="AD30" s="59"/>
      <c r="AE30" s="59"/>
      <c r="AF30" s="59">
        <v>1</v>
      </c>
      <c r="AG30" s="59">
        <f t="shared" si="12"/>
        <v>12</v>
      </c>
      <c r="AH30" s="59"/>
      <c r="AI30" s="59">
        <f t="shared" si="13"/>
        <v>0</v>
      </c>
      <c r="AJ30" s="59"/>
      <c r="AK30" s="59">
        <f t="shared" si="14"/>
        <v>0</v>
      </c>
      <c r="AL30" s="59"/>
      <c r="AM30" s="59">
        <f t="shared" si="15"/>
        <v>0</v>
      </c>
      <c r="AN30" s="59"/>
      <c r="AO30" s="59">
        <f t="shared" si="16"/>
        <v>0</v>
      </c>
      <c r="AP30" s="59"/>
      <c r="AQ30" s="59">
        <f t="shared" si="17"/>
        <v>0</v>
      </c>
      <c r="AR30" s="59"/>
      <c r="AS30" s="59">
        <f t="shared" si="18"/>
        <v>0</v>
      </c>
      <c r="AT30" s="59"/>
      <c r="AU30" s="65">
        <f t="shared" si="19"/>
        <v>0</v>
      </c>
      <c r="AV30" s="59"/>
      <c r="AW30" s="65">
        <f t="shared" si="20"/>
        <v>0</v>
      </c>
      <c r="AX30" s="65">
        <f t="shared" si="21"/>
        <v>0</v>
      </c>
      <c r="AY30" s="157">
        <f t="shared" si="22"/>
        <v>12</v>
      </c>
      <c r="AZ30" s="158">
        <f t="shared" si="23"/>
        <v>74</v>
      </c>
    </row>
    <row r="31" spans="1:52" ht="13.5">
      <c r="A31" s="59">
        <v>21</v>
      </c>
      <c r="B31" s="55" t="s">
        <v>278</v>
      </c>
      <c r="C31" s="56"/>
      <c r="D31" s="55" t="s">
        <v>35</v>
      </c>
      <c r="E31" s="55" t="s">
        <v>29</v>
      </c>
      <c r="F31" s="55" t="s">
        <v>63</v>
      </c>
      <c r="G31" s="59"/>
      <c r="H31" s="59">
        <f t="shared" si="0"/>
        <v>0</v>
      </c>
      <c r="I31" s="59"/>
      <c r="J31" s="59">
        <f t="shared" si="1"/>
        <v>0</v>
      </c>
      <c r="K31" s="59"/>
      <c r="L31" s="59">
        <f t="shared" si="2"/>
        <v>0</v>
      </c>
      <c r="M31" s="59"/>
      <c r="N31" s="59">
        <f t="shared" si="3"/>
        <v>0</v>
      </c>
      <c r="O31" s="59"/>
      <c r="P31" s="59">
        <f t="shared" si="4"/>
        <v>0</v>
      </c>
      <c r="Q31" s="59"/>
      <c r="R31" s="59">
        <f t="shared" si="5"/>
        <v>0</v>
      </c>
      <c r="S31" s="59">
        <f t="shared" si="6"/>
        <v>0</v>
      </c>
      <c r="T31" s="59"/>
      <c r="U31" s="59">
        <f t="shared" si="7"/>
        <v>0</v>
      </c>
      <c r="V31" s="59"/>
      <c r="W31" s="59">
        <f t="shared" si="8"/>
        <v>0</v>
      </c>
      <c r="X31" s="59"/>
      <c r="Y31" s="59">
        <f t="shared" si="9"/>
        <v>0</v>
      </c>
      <c r="Z31" s="59"/>
      <c r="AA31" s="59">
        <f t="shared" si="10"/>
        <v>0</v>
      </c>
      <c r="AB31" s="59">
        <f t="shared" si="11"/>
        <v>0</v>
      </c>
      <c r="AC31" s="59"/>
      <c r="AD31" s="59"/>
      <c r="AE31" s="59"/>
      <c r="AF31" s="59">
        <v>1</v>
      </c>
      <c r="AG31" s="59">
        <f t="shared" si="12"/>
        <v>12</v>
      </c>
      <c r="AH31" s="59"/>
      <c r="AI31" s="59">
        <f t="shared" si="13"/>
        <v>0</v>
      </c>
      <c r="AJ31" s="59"/>
      <c r="AK31" s="59">
        <f t="shared" si="14"/>
        <v>0</v>
      </c>
      <c r="AL31" s="59"/>
      <c r="AM31" s="59">
        <f t="shared" si="15"/>
        <v>0</v>
      </c>
      <c r="AN31" s="59"/>
      <c r="AO31" s="59">
        <f t="shared" si="16"/>
        <v>0</v>
      </c>
      <c r="AP31" s="59"/>
      <c r="AQ31" s="59">
        <f t="shared" si="17"/>
        <v>0</v>
      </c>
      <c r="AR31" s="59"/>
      <c r="AS31" s="59">
        <f t="shared" si="18"/>
        <v>0</v>
      </c>
      <c r="AT31" s="59"/>
      <c r="AU31" s="65">
        <f t="shared" si="19"/>
        <v>0</v>
      </c>
      <c r="AV31" s="59"/>
      <c r="AW31" s="65">
        <f t="shared" si="20"/>
        <v>0</v>
      </c>
      <c r="AX31" s="65">
        <f t="shared" si="21"/>
        <v>0</v>
      </c>
      <c r="AY31" s="157">
        <f t="shared" si="22"/>
        <v>12</v>
      </c>
      <c r="AZ31" s="158">
        <f t="shared" si="23"/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9:D9"/>
    <mergeCell ref="G9:S9"/>
    <mergeCell ref="T9:AB9"/>
    <mergeCell ref="AC9:AE9"/>
    <mergeCell ref="AF9:AY9"/>
    <mergeCell ref="AZ9:AZ10"/>
    <mergeCell ref="C10:D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X26"/>
  <sheetViews>
    <sheetView zoomScale="85" zoomScaleNormal="85" zoomScalePageLayoutView="0" workbookViewId="0" topLeftCell="A1">
      <selection activeCell="A22" sqref="A22:IV22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4" customWidth="1"/>
    <col min="8" max="8" width="4.140625" style="4" customWidth="1"/>
    <col min="9" max="16" width="4.00390625" style="4" customWidth="1"/>
    <col min="17" max="17" width="4.421875" style="4" customWidth="1"/>
    <col min="18" max="18" width="4.8515625" style="4" customWidth="1"/>
    <col min="19" max="19" width="4.00390625" style="4" customWidth="1"/>
    <col min="20" max="20" width="3.8515625" style="4" customWidth="1"/>
    <col min="21" max="21" width="3.57421875" style="4" customWidth="1"/>
    <col min="22" max="22" width="3.7109375" style="4" customWidth="1"/>
    <col min="23" max="23" width="4.140625" style="4" customWidth="1"/>
    <col min="24" max="24" width="2.57421875" style="4" customWidth="1"/>
    <col min="25" max="25" width="4.140625" style="4" customWidth="1"/>
    <col min="26" max="28" width="3.57421875" style="4" customWidth="1"/>
    <col min="29" max="29" width="5.140625" style="4" customWidth="1"/>
    <col min="30" max="31" width="5.00390625" style="4" customWidth="1"/>
    <col min="32" max="32" width="6.57421875" style="4" customWidth="1"/>
    <col min="33" max="35" width="5.00390625" style="4" customWidth="1"/>
    <col min="36" max="36" width="6.28125" style="46" customWidth="1"/>
    <col min="37" max="37" width="5.00390625" style="4" customWidth="1"/>
    <col min="38" max="38" width="5.00390625" style="46" customWidth="1"/>
    <col min="39" max="48" width="5.00390625" style="4" customWidth="1"/>
    <col min="49" max="49" width="5.421875" style="4" customWidth="1"/>
    <col min="50" max="50" width="7.140625" style="4" customWidth="1"/>
    <col min="51" max="16384" width="9.140625" style="1" customWidth="1"/>
  </cols>
  <sheetData>
    <row r="1" spans="1:50" ht="21.75">
      <c r="A1" s="179" t="s">
        <v>206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1"/>
    </row>
    <row r="2" spans="1:50" ht="18.75" thickBot="1">
      <c r="A2" s="182" t="s">
        <v>190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</row>
    <row r="3" spans="1:50" s="35" customFormat="1" ht="25.5" customHeight="1">
      <c r="A3" s="247" t="s">
        <v>224</v>
      </c>
      <c r="B3" s="248"/>
      <c r="C3" s="248"/>
      <c r="D3" s="249"/>
      <c r="E3" s="248" t="s">
        <v>6</v>
      </c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54"/>
      <c r="R3" s="255" t="s">
        <v>11</v>
      </c>
      <c r="S3" s="248"/>
      <c r="T3" s="248"/>
      <c r="U3" s="248"/>
      <c r="V3" s="248"/>
      <c r="W3" s="248"/>
      <c r="X3" s="248"/>
      <c r="Y3" s="248"/>
      <c r="Z3" s="254"/>
      <c r="AA3" s="256" t="s">
        <v>12</v>
      </c>
      <c r="AB3" s="257"/>
      <c r="AC3" s="258"/>
      <c r="AD3" s="256" t="s">
        <v>23</v>
      </c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9"/>
      <c r="AX3" s="250" t="s">
        <v>24</v>
      </c>
    </row>
    <row r="4" spans="1:50" s="35" customFormat="1" ht="144" customHeight="1">
      <c r="A4" s="36" t="s">
        <v>225</v>
      </c>
      <c r="B4" s="37" t="s">
        <v>0</v>
      </c>
      <c r="C4" s="252" t="s">
        <v>1</v>
      </c>
      <c r="D4" s="253"/>
      <c r="E4" s="38" t="s">
        <v>2</v>
      </c>
      <c r="F4" s="38" t="s">
        <v>3</v>
      </c>
      <c r="G4" s="38" t="s">
        <v>221</v>
      </c>
      <c r="H4" s="38" t="s">
        <v>3</v>
      </c>
      <c r="I4" s="38" t="s">
        <v>4</v>
      </c>
      <c r="J4" s="38" t="s">
        <v>3</v>
      </c>
      <c r="K4" s="38" t="s">
        <v>222</v>
      </c>
      <c r="L4" s="38" t="s">
        <v>3</v>
      </c>
      <c r="M4" s="39" t="s">
        <v>229</v>
      </c>
      <c r="N4" s="38" t="s">
        <v>3</v>
      </c>
      <c r="O4" s="38" t="s">
        <v>230</v>
      </c>
      <c r="P4" s="38" t="s">
        <v>3</v>
      </c>
      <c r="Q4" s="40" t="s">
        <v>5</v>
      </c>
      <c r="R4" s="41" t="s">
        <v>31</v>
      </c>
      <c r="S4" s="42" t="s">
        <v>3</v>
      </c>
      <c r="T4" s="43" t="s">
        <v>7</v>
      </c>
      <c r="U4" s="42" t="s">
        <v>3</v>
      </c>
      <c r="V4" s="41" t="s">
        <v>13</v>
      </c>
      <c r="W4" s="42" t="s">
        <v>3</v>
      </c>
      <c r="X4" s="41" t="s">
        <v>14</v>
      </c>
      <c r="Y4" s="42" t="s">
        <v>3</v>
      </c>
      <c r="Z4" s="40" t="s">
        <v>5</v>
      </c>
      <c r="AA4" s="42" t="s">
        <v>8</v>
      </c>
      <c r="AB4" s="42" t="s">
        <v>9</v>
      </c>
      <c r="AC4" s="44" t="s">
        <v>10</v>
      </c>
      <c r="AD4" s="45" t="s">
        <v>15</v>
      </c>
      <c r="AE4" s="42" t="s">
        <v>3</v>
      </c>
      <c r="AF4" s="45" t="s">
        <v>16</v>
      </c>
      <c r="AG4" s="42" t="s">
        <v>3</v>
      </c>
      <c r="AH4" s="45" t="s">
        <v>17</v>
      </c>
      <c r="AI4" s="42" t="s">
        <v>3</v>
      </c>
      <c r="AJ4" s="47" t="s">
        <v>18</v>
      </c>
      <c r="AK4" s="42" t="s">
        <v>3</v>
      </c>
      <c r="AL4" s="47" t="s">
        <v>19</v>
      </c>
      <c r="AM4" s="42" t="s">
        <v>3</v>
      </c>
      <c r="AN4" s="45" t="s">
        <v>20</v>
      </c>
      <c r="AO4" s="42" t="s">
        <v>3</v>
      </c>
      <c r="AP4" s="45" t="s">
        <v>21</v>
      </c>
      <c r="AQ4" s="42" t="s">
        <v>3</v>
      </c>
      <c r="AR4" s="53" t="s">
        <v>231</v>
      </c>
      <c r="AS4" s="53" t="s">
        <v>3</v>
      </c>
      <c r="AT4" s="51" t="s">
        <v>232</v>
      </c>
      <c r="AU4" s="51" t="s">
        <v>3</v>
      </c>
      <c r="AV4" s="34" t="s">
        <v>25</v>
      </c>
      <c r="AW4" s="40" t="s">
        <v>22</v>
      </c>
      <c r="AX4" s="251"/>
    </row>
    <row r="5" spans="1:50" s="118" customFormat="1" ht="14.25">
      <c r="A5" s="104">
        <v>1</v>
      </c>
      <c r="B5" s="105" t="s">
        <v>193</v>
      </c>
      <c r="C5" s="106">
        <v>22345</v>
      </c>
      <c r="D5" s="107" t="s">
        <v>34</v>
      </c>
      <c r="E5" s="108">
        <v>16</v>
      </c>
      <c r="F5" s="109">
        <f aca="true" t="shared" si="0" ref="F5:F26">E5*6</f>
        <v>96</v>
      </c>
      <c r="G5" s="109"/>
      <c r="H5" s="109">
        <f aca="true" t="shared" si="1" ref="H5:H26">G5*6</f>
        <v>0</v>
      </c>
      <c r="I5" s="109">
        <v>20</v>
      </c>
      <c r="J5" s="109">
        <f aca="true" t="shared" si="2" ref="J5:J26">IF(I5&gt;4,I5*2+4,I5*3)</f>
        <v>44</v>
      </c>
      <c r="K5" s="110"/>
      <c r="L5" s="109">
        <f aca="true" t="shared" si="3" ref="L5:L26">IF(K5&gt;4,K5*2+4,K5*3)</f>
        <v>0</v>
      </c>
      <c r="M5" s="110">
        <v>5</v>
      </c>
      <c r="N5" s="110">
        <f aca="true" t="shared" si="4" ref="N5:N26">M5*2</f>
        <v>10</v>
      </c>
      <c r="O5" s="110">
        <v>7</v>
      </c>
      <c r="P5" s="110">
        <f aca="true" t="shared" si="5" ref="P5:P26">O5*3</f>
        <v>21</v>
      </c>
      <c r="Q5" s="111">
        <f aca="true" t="shared" si="6" ref="Q5:Q26">F5+H5+J5+L5+N5+P5</f>
        <v>171</v>
      </c>
      <c r="R5" s="104"/>
      <c r="S5" s="109">
        <f aca="true" t="shared" si="7" ref="S5:S26">IF(R5=0,0,6)</f>
        <v>0</v>
      </c>
      <c r="T5" s="109"/>
      <c r="U5" s="109">
        <f aca="true" t="shared" si="8" ref="U5:U26">T5*4</f>
        <v>0</v>
      </c>
      <c r="V5" s="109"/>
      <c r="W5" s="109">
        <f aca="true" t="shared" si="9" ref="W5:W26">V5*3</f>
        <v>0</v>
      </c>
      <c r="X5" s="109"/>
      <c r="Y5" s="109">
        <f aca="true" t="shared" si="10" ref="Y5:Y26">IF(X5=0,0,6)</f>
        <v>0</v>
      </c>
      <c r="Z5" s="111">
        <f aca="true" t="shared" si="11" ref="Z5:Z26">S5+U5+W5+Y5</f>
        <v>0</v>
      </c>
      <c r="AA5" s="104"/>
      <c r="AB5" s="109"/>
      <c r="AC5" s="111"/>
      <c r="AD5" s="104">
        <v>1</v>
      </c>
      <c r="AE5" s="109">
        <f aca="true" t="shared" si="12" ref="AE5:AE26">AD5*12</f>
        <v>12</v>
      </c>
      <c r="AF5" s="109"/>
      <c r="AG5" s="109">
        <f aca="true" t="shared" si="13" ref="AG5:AG26">AF5*5</f>
        <v>0</v>
      </c>
      <c r="AH5" s="109"/>
      <c r="AI5" s="109">
        <f aca="true" t="shared" si="14" ref="AI5:AI26">AH5*3</f>
        <v>0</v>
      </c>
      <c r="AJ5" s="109">
        <v>1</v>
      </c>
      <c r="AK5" s="109">
        <f aca="true" t="shared" si="15" ref="AK5:AK26">AJ5*1</f>
        <v>1</v>
      </c>
      <c r="AL5" s="109"/>
      <c r="AM5" s="109">
        <f aca="true" t="shared" si="16" ref="AM5:AM26">AL5*5</f>
        <v>0</v>
      </c>
      <c r="AN5" s="109"/>
      <c r="AO5" s="109">
        <f aca="true" t="shared" si="17" ref="AO5:AO26">AN5*5</f>
        <v>0</v>
      </c>
      <c r="AP5" s="109"/>
      <c r="AQ5" s="109">
        <f aca="true" t="shared" si="18" ref="AQ5:AQ26">AP5*1</f>
        <v>0</v>
      </c>
      <c r="AR5" s="109"/>
      <c r="AS5" s="65">
        <f aca="true" t="shared" si="19" ref="AS5:AS26">AR5*0.5</f>
        <v>0</v>
      </c>
      <c r="AT5" s="109"/>
      <c r="AU5" s="65">
        <f aca="true" t="shared" si="20" ref="AU5:AU26">AT5*1</f>
        <v>0</v>
      </c>
      <c r="AV5" s="65">
        <f aca="true" t="shared" si="21" ref="AV5:AV26">IF(AG5+AI5+AK5+AM5+AO5+AQ5+AS5+AU5&gt;10,10,AG5+AI5+AK5+AM5+AO5+AQ5+AS5+AU5)</f>
        <v>1</v>
      </c>
      <c r="AW5" s="112">
        <f aca="true" t="shared" si="22" ref="AW5:AW26">AE5+AV5</f>
        <v>13</v>
      </c>
      <c r="AX5" s="113">
        <f aca="true" t="shared" si="23" ref="AX5:AX26">Q5+Z5+AW5</f>
        <v>184</v>
      </c>
    </row>
    <row r="6" spans="1:50" s="118" customFormat="1" ht="14.25">
      <c r="A6" s="104">
        <v>2</v>
      </c>
      <c r="B6" s="105" t="s">
        <v>182</v>
      </c>
      <c r="C6" s="106">
        <v>21058</v>
      </c>
      <c r="D6" s="107" t="s">
        <v>34</v>
      </c>
      <c r="E6" s="108">
        <v>16</v>
      </c>
      <c r="F6" s="109">
        <f t="shared" si="0"/>
        <v>96</v>
      </c>
      <c r="G6" s="109"/>
      <c r="H6" s="109">
        <f t="shared" si="1"/>
        <v>0</v>
      </c>
      <c r="I6" s="109">
        <v>19</v>
      </c>
      <c r="J6" s="109">
        <f t="shared" si="2"/>
        <v>42</v>
      </c>
      <c r="K6" s="110"/>
      <c r="L6" s="109">
        <f t="shared" si="3"/>
        <v>0</v>
      </c>
      <c r="M6" s="110">
        <v>5</v>
      </c>
      <c r="N6" s="110">
        <f t="shared" si="4"/>
        <v>10</v>
      </c>
      <c r="O6" s="110">
        <v>7</v>
      </c>
      <c r="P6" s="110">
        <f t="shared" si="5"/>
        <v>21</v>
      </c>
      <c r="Q6" s="111">
        <f t="shared" si="6"/>
        <v>169</v>
      </c>
      <c r="R6" s="104"/>
      <c r="S6" s="109">
        <f t="shared" si="7"/>
        <v>0</v>
      </c>
      <c r="T6" s="109"/>
      <c r="U6" s="109">
        <f t="shared" si="8"/>
        <v>0</v>
      </c>
      <c r="V6" s="109"/>
      <c r="W6" s="109">
        <f t="shared" si="9"/>
        <v>0</v>
      </c>
      <c r="X6" s="109"/>
      <c r="Y6" s="109">
        <f t="shared" si="10"/>
        <v>0</v>
      </c>
      <c r="Z6" s="111">
        <f t="shared" si="11"/>
        <v>0</v>
      </c>
      <c r="AA6" s="104"/>
      <c r="AB6" s="109"/>
      <c r="AC6" s="111"/>
      <c r="AD6" s="104">
        <v>1</v>
      </c>
      <c r="AE6" s="109">
        <f t="shared" si="12"/>
        <v>12</v>
      </c>
      <c r="AF6" s="109"/>
      <c r="AG6" s="109">
        <f t="shared" si="13"/>
        <v>0</v>
      </c>
      <c r="AH6" s="109"/>
      <c r="AI6" s="109">
        <f t="shared" si="14"/>
        <v>0</v>
      </c>
      <c r="AJ6" s="109"/>
      <c r="AK6" s="109">
        <f t="shared" si="15"/>
        <v>0</v>
      </c>
      <c r="AL6" s="109"/>
      <c r="AM6" s="109">
        <f t="shared" si="16"/>
        <v>0</v>
      </c>
      <c r="AN6" s="109"/>
      <c r="AO6" s="109">
        <f t="shared" si="17"/>
        <v>0</v>
      </c>
      <c r="AP6" s="109"/>
      <c r="AQ6" s="109">
        <f t="shared" si="18"/>
        <v>0</v>
      </c>
      <c r="AR6" s="109"/>
      <c r="AS6" s="65">
        <f t="shared" si="19"/>
        <v>0</v>
      </c>
      <c r="AT6" s="109"/>
      <c r="AU6" s="65">
        <f t="shared" si="20"/>
        <v>0</v>
      </c>
      <c r="AV6" s="65">
        <f t="shared" si="21"/>
        <v>0</v>
      </c>
      <c r="AW6" s="112">
        <f t="shared" si="22"/>
        <v>12</v>
      </c>
      <c r="AX6" s="113">
        <f t="shared" si="23"/>
        <v>181</v>
      </c>
    </row>
    <row r="7" spans="1:50" s="118" customFormat="1" ht="14.25">
      <c r="A7" s="104">
        <v>3</v>
      </c>
      <c r="B7" s="105" t="s">
        <v>192</v>
      </c>
      <c r="C7" s="106">
        <v>22512</v>
      </c>
      <c r="D7" s="107" t="s">
        <v>34</v>
      </c>
      <c r="E7" s="108">
        <v>16</v>
      </c>
      <c r="F7" s="109">
        <f t="shared" si="0"/>
        <v>96</v>
      </c>
      <c r="G7" s="109"/>
      <c r="H7" s="109">
        <f t="shared" si="1"/>
        <v>0</v>
      </c>
      <c r="I7" s="109">
        <v>18</v>
      </c>
      <c r="J7" s="109">
        <f t="shared" si="2"/>
        <v>40</v>
      </c>
      <c r="K7" s="110"/>
      <c r="L7" s="109">
        <f t="shared" si="3"/>
        <v>0</v>
      </c>
      <c r="M7" s="110">
        <v>5</v>
      </c>
      <c r="N7" s="110">
        <f t="shared" si="4"/>
        <v>10</v>
      </c>
      <c r="O7" s="110">
        <v>7</v>
      </c>
      <c r="P7" s="110">
        <f t="shared" si="5"/>
        <v>21</v>
      </c>
      <c r="Q7" s="111">
        <f t="shared" si="6"/>
        <v>167</v>
      </c>
      <c r="R7" s="104"/>
      <c r="S7" s="109">
        <f t="shared" si="7"/>
        <v>0</v>
      </c>
      <c r="T7" s="109"/>
      <c r="U7" s="109">
        <f t="shared" si="8"/>
        <v>0</v>
      </c>
      <c r="V7" s="109"/>
      <c r="W7" s="109">
        <f t="shared" si="9"/>
        <v>0</v>
      </c>
      <c r="X7" s="109"/>
      <c r="Y7" s="109">
        <f t="shared" si="10"/>
        <v>0</v>
      </c>
      <c r="Z7" s="111">
        <f t="shared" si="11"/>
        <v>0</v>
      </c>
      <c r="AA7" s="104"/>
      <c r="AB7" s="109"/>
      <c r="AC7" s="111"/>
      <c r="AD7" s="104">
        <v>1</v>
      </c>
      <c r="AE7" s="109">
        <f t="shared" si="12"/>
        <v>12</v>
      </c>
      <c r="AF7" s="109"/>
      <c r="AG7" s="109">
        <f t="shared" si="13"/>
        <v>0</v>
      </c>
      <c r="AH7" s="109"/>
      <c r="AI7" s="109">
        <f t="shared" si="14"/>
        <v>0</v>
      </c>
      <c r="AJ7" s="109"/>
      <c r="AK7" s="109">
        <f t="shared" si="15"/>
        <v>0</v>
      </c>
      <c r="AL7" s="109"/>
      <c r="AM7" s="109">
        <f t="shared" si="16"/>
        <v>0</v>
      </c>
      <c r="AN7" s="109"/>
      <c r="AO7" s="109">
        <f t="shared" si="17"/>
        <v>0</v>
      </c>
      <c r="AP7" s="109"/>
      <c r="AQ7" s="109">
        <f t="shared" si="18"/>
        <v>0</v>
      </c>
      <c r="AR7" s="109"/>
      <c r="AS7" s="65">
        <f t="shared" si="19"/>
        <v>0</v>
      </c>
      <c r="AT7" s="109"/>
      <c r="AU7" s="65">
        <f t="shared" si="20"/>
        <v>0</v>
      </c>
      <c r="AV7" s="65">
        <f t="shared" si="21"/>
        <v>0</v>
      </c>
      <c r="AW7" s="112">
        <f t="shared" si="22"/>
        <v>12</v>
      </c>
      <c r="AX7" s="113">
        <f t="shared" si="23"/>
        <v>179</v>
      </c>
    </row>
    <row r="8" spans="1:50" s="118" customFormat="1" ht="14.25">
      <c r="A8" s="104">
        <v>4</v>
      </c>
      <c r="B8" s="105" t="s">
        <v>191</v>
      </c>
      <c r="C8" s="106">
        <v>22664</v>
      </c>
      <c r="D8" s="107" t="s">
        <v>34</v>
      </c>
      <c r="E8" s="108">
        <v>16</v>
      </c>
      <c r="F8" s="109">
        <f t="shared" si="0"/>
        <v>96</v>
      </c>
      <c r="G8" s="109"/>
      <c r="H8" s="109">
        <f t="shared" si="1"/>
        <v>0</v>
      </c>
      <c r="I8" s="109">
        <v>17</v>
      </c>
      <c r="J8" s="109">
        <f t="shared" si="2"/>
        <v>38</v>
      </c>
      <c r="K8" s="110"/>
      <c r="L8" s="109">
        <f t="shared" si="3"/>
        <v>0</v>
      </c>
      <c r="M8" s="110">
        <v>5</v>
      </c>
      <c r="N8" s="110">
        <f t="shared" si="4"/>
        <v>10</v>
      </c>
      <c r="O8" s="110">
        <v>7</v>
      </c>
      <c r="P8" s="110">
        <f t="shared" si="5"/>
        <v>21</v>
      </c>
      <c r="Q8" s="111">
        <f t="shared" si="6"/>
        <v>165</v>
      </c>
      <c r="R8" s="104"/>
      <c r="S8" s="109">
        <f t="shared" si="7"/>
        <v>0</v>
      </c>
      <c r="T8" s="109"/>
      <c r="U8" s="109">
        <f t="shared" si="8"/>
        <v>0</v>
      </c>
      <c r="V8" s="109"/>
      <c r="W8" s="109">
        <f t="shared" si="9"/>
        <v>0</v>
      </c>
      <c r="X8" s="109"/>
      <c r="Y8" s="109">
        <f t="shared" si="10"/>
        <v>0</v>
      </c>
      <c r="Z8" s="111">
        <f t="shared" si="11"/>
        <v>0</v>
      </c>
      <c r="AA8" s="104"/>
      <c r="AB8" s="109"/>
      <c r="AC8" s="111"/>
      <c r="AD8" s="104">
        <v>1</v>
      </c>
      <c r="AE8" s="109">
        <f t="shared" si="12"/>
        <v>12</v>
      </c>
      <c r="AF8" s="109"/>
      <c r="AG8" s="109">
        <f t="shared" si="13"/>
        <v>0</v>
      </c>
      <c r="AH8" s="109"/>
      <c r="AI8" s="109">
        <f t="shared" si="14"/>
        <v>0</v>
      </c>
      <c r="AJ8" s="109"/>
      <c r="AK8" s="109">
        <f t="shared" si="15"/>
        <v>0</v>
      </c>
      <c r="AL8" s="109"/>
      <c r="AM8" s="109">
        <f t="shared" si="16"/>
        <v>0</v>
      </c>
      <c r="AN8" s="109"/>
      <c r="AO8" s="109">
        <f t="shared" si="17"/>
        <v>0</v>
      </c>
      <c r="AP8" s="109"/>
      <c r="AQ8" s="109">
        <f t="shared" si="18"/>
        <v>0</v>
      </c>
      <c r="AR8" s="109"/>
      <c r="AS8" s="65">
        <f t="shared" si="19"/>
        <v>0</v>
      </c>
      <c r="AT8" s="109"/>
      <c r="AU8" s="65">
        <f t="shared" si="20"/>
        <v>0</v>
      </c>
      <c r="AV8" s="65">
        <f t="shared" si="21"/>
        <v>0</v>
      </c>
      <c r="AW8" s="112">
        <f t="shared" si="22"/>
        <v>12</v>
      </c>
      <c r="AX8" s="113">
        <f t="shared" si="23"/>
        <v>177</v>
      </c>
    </row>
    <row r="9" spans="1:50" s="118" customFormat="1" ht="14.25">
      <c r="A9" s="104">
        <v>5</v>
      </c>
      <c r="B9" s="105" t="s">
        <v>187</v>
      </c>
      <c r="C9" s="106">
        <v>23157</v>
      </c>
      <c r="D9" s="107" t="s">
        <v>34</v>
      </c>
      <c r="E9" s="108">
        <v>16</v>
      </c>
      <c r="F9" s="109">
        <f t="shared" si="0"/>
        <v>96</v>
      </c>
      <c r="G9" s="109"/>
      <c r="H9" s="109">
        <f t="shared" si="1"/>
        <v>0</v>
      </c>
      <c r="I9" s="109">
        <v>17</v>
      </c>
      <c r="J9" s="109">
        <f t="shared" si="2"/>
        <v>38</v>
      </c>
      <c r="K9" s="110"/>
      <c r="L9" s="109">
        <f t="shared" si="3"/>
        <v>0</v>
      </c>
      <c r="M9" s="110">
        <v>5</v>
      </c>
      <c r="N9" s="110">
        <f t="shared" si="4"/>
        <v>10</v>
      </c>
      <c r="O9" s="110">
        <v>7</v>
      </c>
      <c r="P9" s="110">
        <f t="shared" si="5"/>
        <v>21</v>
      </c>
      <c r="Q9" s="111">
        <f t="shared" si="6"/>
        <v>165</v>
      </c>
      <c r="R9" s="104"/>
      <c r="S9" s="109">
        <f t="shared" si="7"/>
        <v>0</v>
      </c>
      <c r="T9" s="109"/>
      <c r="U9" s="109">
        <f t="shared" si="8"/>
        <v>0</v>
      </c>
      <c r="V9" s="109"/>
      <c r="W9" s="109">
        <f t="shared" si="9"/>
        <v>0</v>
      </c>
      <c r="X9" s="109"/>
      <c r="Y9" s="109">
        <f t="shared" si="10"/>
        <v>0</v>
      </c>
      <c r="Z9" s="111">
        <f t="shared" si="11"/>
        <v>0</v>
      </c>
      <c r="AA9" s="104"/>
      <c r="AB9" s="109"/>
      <c r="AC9" s="111"/>
      <c r="AD9" s="104">
        <v>1</v>
      </c>
      <c r="AE9" s="109">
        <f t="shared" si="12"/>
        <v>12</v>
      </c>
      <c r="AF9" s="109"/>
      <c r="AG9" s="109">
        <f t="shared" si="13"/>
        <v>0</v>
      </c>
      <c r="AH9" s="109"/>
      <c r="AI9" s="109">
        <f t="shared" si="14"/>
        <v>0</v>
      </c>
      <c r="AJ9" s="109"/>
      <c r="AK9" s="109">
        <f t="shared" si="15"/>
        <v>0</v>
      </c>
      <c r="AL9" s="109"/>
      <c r="AM9" s="109">
        <f t="shared" si="16"/>
        <v>0</v>
      </c>
      <c r="AN9" s="109"/>
      <c r="AO9" s="109">
        <f t="shared" si="17"/>
        <v>0</v>
      </c>
      <c r="AP9" s="109"/>
      <c r="AQ9" s="109">
        <f t="shared" si="18"/>
        <v>0</v>
      </c>
      <c r="AR9" s="109"/>
      <c r="AS9" s="65">
        <f t="shared" si="19"/>
        <v>0</v>
      </c>
      <c r="AT9" s="109"/>
      <c r="AU9" s="65">
        <f t="shared" si="20"/>
        <v>0</v>
      </c>
      <c r="AV9" s="65">
        <f t="shared" si="21"/>
        <v>0</v>
      </c>
      <c r="AW9" s="112">
        <f t="shared" si="22"/>
        <v>12</v>
      </c>
      <c r="AX9" s="113">
        <f t="shared" si="23"/>
        <v>177</v>
      </c>
    </row>
    <row r="10" spans="1:50" s="118" customFormat="1" ht="14.25">
      <c r="A10" s="104">
        <v>6</v>
      </c>
      <c r="B10" s="105" t="s">
        <v>181</v>
      </c>
      <c r="C10" s="106">
        <v>24458</v>
      </c>
      <c r="D10" s="107" t="s">
        <v>34</v>
      </c>
      <c r="E10" s="108">
        <v>16</v>
      </c>
      <c r="F10" s="109">
        <f t="shared" si="0"/>
        <v>96</v>
      </c>
      <c r="G10" s="109"/>
      <c r="H10" s="109">
        <f t="shared" si="1"/>
        <v>0</v>
      </c>
      <c r="I10" s="109">
        <v>17</v>
      </c>
      <c r="J10" s="109">
        <f t="shared" si="2"/>
        <v>38</v>
      </c>
      <c r="K10" s="110"/>
      <c r="L10" s="109">
        <f t="shared" si="3"/>
        <v>0</v>
      </c>
      <c r="M10" s="110">
        <v>5</v>
      </c>
      <c r="N10" s="110">
        <f t="shared" si="4"/>
        <v>10</v>
      </c>
      <c r="O10" s="110">
        <v>7</v>
      </c>
      <c r="P10" s="110">
        <f t="shared" si="5"/>
        <v>21</v>
      </c>
      <c r="Q10" s="111">
        <f t="shared" si="6"/>
        <v>165</v>
      </c>
      <c r="R10" s="104"/>
      <c r="S10" s="109">
        <f t="shared" si="7"/>
        <v>0</v>
      </c>
      <c r="T10" s="109"/>
      <c r="U10" s="109">
        <f t="shared" si="8"/>
        <v>0</v>
      </c>
      <c r="V10" s="109"/>
      <c r="W10" s="109">
        <f t="shared" si="9"/>
        <v>0</v>
      </c>
      <c r="X10" s="109"/>
      <c r="Y10" s="109">
        <f t="shared" si="10"/>
        <v>0</v>
      </c>
      <c r="Z10" s="111">
        <f t="shared" si="11"/>
        <v>0</v>
      </c>
      <c r="AA10" s="104"/>
      <c r="AB10" s="109"/>
      <c r="AC10" s="111"/>
      <c r="AD10" s="104">
        <v>1</v>
      </c>
      <c r="AE10" s="109">
        <f t="shared" si="12"/>
        <v>12</v>
      </c>
      <c r="AF10" s="109"/>
      <c r="AG10" s="109">
        <f t="shared" si="13"/>
        <v>0</v>
      </c>
      <c r="AH10" s="109"/>
      <c r="AI10" s="109">
        <f t="shared" si="14"/>
        <v>0</v>
      </c>
      <c r="AJ10" s="109"/>
      <c r="AK10" s="109">
        <f t="shared" si="15"/>
        <v>0</v>
      </c>
      <c r="AL10" s="109"/>
      <c r="AM10" s="109">
        <f t="shared" si="16"/>
        <v>0</v>
      </c>
      <c r="AN10" s="109"/>
      <c r="AO10" s="109">
        <f t="shared" si="17"/>
        <v>0</v>
      </c>
      <c r="AP10" s="109"/>
      <c r="AQ10" s="109">
        <f t="shared" si="18"/>
        <v>0</v>
      </c>
      <c r="AR10" s="109"/>
      <c r="AS10" s="65">
        <f t="shared" si="19"/>
        <v>0</v>
      </c>
      <c r="AT10" s="109"/>
      <c r="AU10" s="65">
        <f t="shared" si="20"/>
        <v>0</v>
      </c>
      <c r="AV10" s="65">
        <f t="shared" si="21"/>
        <v>0</v>
      </c>
      <c r="AW10" s="112">
        <f t="shared" si="22"/>
        <v>12</v>
      </c>
      <c r="AX10" s="113">
        <f t="shared" si="23"/>
        <v>177</v>
      </c>
    </row>
    <row r="11" spans="1:50" s="118" customFormat="1" ht="14.25">
      <c r="A11" s="104">
        <v>7</v>
      </c>
      <c r="B11" s="105" t="s">
        <v>188</v>
      </c>
      <c r="C11" s="106">
        <v>21935</v>
      </c>
      <c r="D11" s="107" t="s">
        <v>189</v>
      </c>
      <c r="E11" s="108">
        <v>16</v>
      </c>
      <c r="F11" s="109">
        <f t="shared" si="0"/>
        <v>96</v>
      </c>
      <c r="G11" s="109"/>
      <c r="H11" s="109">
        <f t="shared" si="1"/>
        <v>0</v>
      </c>
      <c r="I11" s="109">
        <v>14</v>
      </c>
      <c r="J11" s="109">
        <f t="shared" si="2"/>
        <v>32</v>
      </c>
      <c r="K11" s="110"/>
      <c r="L11" s="109">
        <f t="shared" si="3"/>
        <v>0</v>
      </c>
      <c r="M11" s="110">
        <v>5</v>
      </c>
      <c r="N11" s="110">
        <f t="shared" si="4"/>
        <v>10</v>
      </c>
      <c r="O11" s="110">
        <v>7</v>
      </c>
      <c r="P11" s="110">
        <f t="shared" si="5"/>
        <v>21</v>
      </c>
      <c r="Q11" s="111">
        <f t="shared" si="6"/>
        <v>159</v>
      </c>
      <c r="R11" s="104"/>
      <c r="S11" s="109">
        <f t="shared" si="7"/>
        <v>0</v>
      </c>
      <c r="T11" s="109"/>
      <c r="U11" s="109">
        <f t="shared" si="8"/>
        <v>0</v>
      </c>
      <c r="V11" s="109"/>
      <c r="W11" s="109">
        <f t="shared" si="9"/>
        <v>0</v>
      </c>
      <c r="X11" s="109"/>
      <c r="Y11" s="109">
        <f t="shared" si="10"/>
        <v>0</v>
      </c>
      <c r="Z11" s="111">
        <f t="shared" si="11"/>
        <v>0</v>
      </c>
      <c r="AA11" s="104"/>
      <c r="AB11" s="109"/>
      <c r="AC11" s="111"/>
      <c r="AD11" s="104">
        <v>1</v>
      </c>
      <c r="AE11" s="109">
        <f t="shared" si="12"/>
        <v>12</v>
      </c>
      <c r="AF11" s="109">
        <v>1</v>
      </c>
      <c r="AG11" s="109">
        <f t="shared" si="13"/>
        <v>5</v>
      </c>
      <c r="AH11" s="109"/>
      <c r="AI11" s="109">
        <f t="shared" si="14"/>
        <v>0</v>
      </c>
      <c r="AJ11" s="109"/>
      <c r="AK11" s="109">
        <f t="shared" si="15"/>
        <v>0</v>
      </c>
      <c r="AL11" s="109"/>
      <c r="AM11" s="109">
        <f t="shared" si="16"/>
        <v>0</v>
      </c>
      <c r="AN11" s="109"/>
      <c r="AO11" s="109">
        <f t="shared" si="17"/>
        <v>0</v>
      </c>
      <c r="AP11" s="109"/>
      <c r="AQ11" s="109">
        <f t="shared" si="18"/>
        <v>0</v>
      </c>
      <c r="AR11" s="109"/>
      <c r="AS11" s="65">
        <f t="shared" si="19"/>
        <v>0</v>
      </c>
      <c r="AT11" s="109"/>
      <c r="AU11" s="65">
        <f t="shared" si="20"/>
        <v>0</v>
      </c>
      <c r="AV11" s="65">
        <f t="shared" si="21"/>
        <v>5</v>
      </c>
      <c r="AW11" s="112">
        <f t="shared" si="22"/>
        <v>17</v>
      </c>
      <c r="AX11" s="113">
        <f t="shared" si="23"/>
        <v>176</v>
      </c>
    </row>
    <row r="12" spans="1:50" s="118" customFormat="1" ht="14.25">
      <c r="A12" s="104">
        <v>8</v>
      </c>
      <c r="B12" s="105" t="s">
        <v>180</v>
      </c>
      <c r="C12" s="106">
        <v>23917</v>
      </c>
      <c r="D12" s="107" t="s">
        <v>34</v>
      </c>
      <c r="E12" s="108">
        <v>16</v>
      </c>
      <c r="F12" s="109">
        <f t="shared" si="0"/>
        <v>96</v>
      </c>
      <c r="G12" s="109"/>
      <c r="H12" s="109">
        <f t="shared" si="1"/>
        <v>0</v>
      </c>
      <c r="I12" s="109">
        <v>16</v>
      </c>
      <c r="J12" s="109">
        <f t="shared" si="2"/>
        <v>36</v>
      </c>
      <c r="K12" s="110"/>
      <c r="L12" s="109">
        <f t="shared" si="3"/>
        <v>0</v>
      </c>
      <c r="M12" s="110">
        <v>5</v>
      </c>
      <c r="N12" s="110">
        <f t="shared" si="4"/>
        <v>10</v>
      </c>
      <c r="O12" s="110">
        <v>6</v>
      </c>
      <c r="P12" s="110">
        <f t="shared" si="5"/>
        <v>18</v>
      </c>
      <c r="Q12" s="111">
        <f t="shared" si="6"/>
        <v>160</v>
      </c>
      <c r="R12" s="104"/>
      <c r="S12" s="109">
        <f t="shared" si="7"/>
        <v>0</v>
      </c>
      <c r="T12" s="109"/>
      <c r="U12" s="109">
        <f t="shared" si="8"/>
        <v>0</v>
      </c>
      <c r="V12" s="109">
        <v>1</v>
      </c>
      <c r="W12" s="109">
        <f t="shared" si="9"/>
        <v>3</v>
      </c>
      <c r="X12" s="109"/>
      <c r="Y12" s="109">
        <f t="shared" si="10"/>
        <v>0</v>
      </c>
      <c r="Z12" s="111">
        <f t="shared" si="11"/>
        <v>3</v>
      </c>
      <c r="AA12" s="104"/>
      <c r="AB12" s="109"/>
      <c r="AC12" s="111"/>
      <c r="AD12" s="104">
        <v>1</v>
      </c>
      <c r="AE12" s="109">
        <f t="shared" si="12"/>
        <v>12</v>
      </c>
      <c r="AF12" s="109"/>
      <c r="AG12" s="109">
        <f t="shared" si="13"/>
        <v>0</v>
      </c>
      <c r="AH12" s="109"/>
      <c r="AI12" s="109">
        <f t="shared" si="14"/>
        <v>0</v>
      </c>
      <c r="AJ12" s="109"/>
      <c r="AK12" s="109">
        <f t="shared" si="15"/>
        <v>0</v>
      </c>
      <c r="AL12" s="109"/>
      <c r="AM12" s="109">
        <f t="shared" si="16"/>
        <v>0</v>
      </c>
      <c r="AN12" s="109"/>
      <c r="AO12" s="109">
        <f t="shared" si="17"/>
        <v>0</v>
      </c>
      <c r="AP12" s="109"/>
      <c r="AQ12" s="109">
        <f t="shared" si="18"/>
        <v>0</v>
      </c>
      <c r="AR12" s="109"/>
      <c r="AS12" s="65">
        <f t="shared" si="19"/>
        <v>0</v>
      </c>
      <c r="AT12" s="109"/>
      <c r="AU12" s="65">
        <f t="shared" si="20"/>
        <v>0</v>
      </c>
      <c r="AV12" s="65">
        <f t="shared" si="21"/>
        <v>0</v>
      </c>
      <c r="AW12" s="112">
        <f t="shared" si="22"/>
        <v>12</v>
      </c>
      <c r="AX12" s="113">
        <f t="shared" si="23"/>
        <v>175</v>
      </c>
    </row>
    <row r="13" spans="1:50" s="118" customFormat="1" ht="14.25">
      <c r="A13" s="104">
        <v>9</v>
      </c>
      <c r="B13" s="105" t="s">
        <v>179</v>
      </c>
      <c r="C13" s="106">
        <v>21277</v>
      </c>
      <c r="D13" s="107" t="s">
        <v>34</v>
      </c>
      <c r="E13" s="108">
        <v>16</v>
      </c>
      <c r="F13" s="109">
        <f t="shared" si="0"/>
        <v>96</v>
      </c>
      <c r="G13" s="109"/>
      <c r="H13" s="109">
        <f t="shared" si="1"/>
        <v>0</v>
      </c>
      <c r="I13" s="109">
        <v>15</v>
      </c>
      <c r="J13" s="109">
        <f t="shared" si="2"/>
        <v>34</v>
      </c>
      <c r="K13" s="110"/>
      <c r="L13" s="109">
        <f t="shared" si="3"/>
        <v>0</v>
      </c>
      <c r="M13" s="110">
        <v>5</v>
      </c>
      <c r="N13" s="110">
        <f t="shared" si="4"/>
        <v>10</v>
      </c>
      <c r="O13" s="110">
        <v>7</v>
      </c>
      <c r="P13" s="110">
        <f t="shared" si="5"/>
        <v>21</v>
      </c>
      <c r="Q13" s="111">
        <f t="shared" si="6"/>
        <v>161</v>
      </c>
      <c r="R13" s="104"/>
      <c r="S13" s="109">
        <f t="shared" si="7"/>
        <v>0</v>
      </c>
      <c r="T13" s="109"/>
      <c r="U13" s="109">
        <f t="shared" si="8"/>
        <v>0</v>
      </c>
      <c r="V13" s="109"/>
      <c r="W13" s="109">
        <f t="shared" si="9"/>
        <v>0</v>
      </c>
      <c r="X13" s="109"/>
      <c r="Y13" s="109">
        <f t="shared" si="10"/>
        <v>0</v>
      </c>
      <c r="Z13" s="111">
        <f t="shared" si="11"/>
        <v>0</v>
      </c>
      <c r="AA13" s="104"/>
      <c r="AB13" s="109"/>
      <c r="AC13" s="111"/>
      <c r="AD13" s="104">
        <v>1</v>
      </c>
      <c r="AE13" s="109">
        <f t="shared" si="12"/>
        <v>12</v>
      </c>
      <c r="AF13" s="109"/>
      <c r="AG13" s="109">
        <f t="shared" si="13"/>
        <v>0</v>
      </c>
      <c r="AH13" s="109"/>
      <c r="AI13" s="109">
        <f t="shared" si="14"/>
        <v>0</v>
      </c>
      <c r="AJ13" s="109"/>
      <c r="AK13" s="109">
        <f t="shared" si="15"/>
        <v>0</v>
      </c>
      <c r="AL13" s="109"/>
      <c r="AM13" s="109">
        <f t="shared" si="16"/>
        <v>0</v>
      </c>
      <c r="AN13" s="109"/>
      <c r="AO13" s="109">
        <f t="shared" si="17"/>
        <v>0</v>
      </c>
      <c r="AP13" s="109"/>
      <c r="AQ13" s="109">
        <f t="shared" si="18"/>
        <v>0</v>
      </c>
      <c r="AR13" s="109"/>
      <c r="AS13" s="65">
        <f t="shared" si="19"/>
        <v>0</v>
      </c>
      <c r="AT13" s="109"/>
      <c r="AU13" s="65">
        <f t="shared" si="20"/>
        <v>0</v>
      </c>
      <c r="AV13" s="65">
        <f t="shared" si="21"/>
        <v>0</v>
      </c>
      <c r="AW13" s="112">
        <f t="shared" si="22"/>
        <v>12</v>
      </c>
      <c r="AX13" s="113">
        <f t="shared" si="23"/>
        <v>173</v>
      </c>
    </row>
    <row r="14" spans="1:50" s="118" customFormat="1" ht="14.25">
      <c r="A14" s="104">
        <v>10</v>
      </c>
      <c r="B14" s="105" t="s">
        <v>185</v>
      </c>
      <c r="C14" s="106">
        <v>24864</v>
      </c>
      <c r="D14" s="107" t="s">
        <v>34</v>
      </c>
      <c r="E14" s="108">
        <v>14</v>
      </c>
      <c r="F14" s="109">
        <f t="shared" si="0"/>
        <v>84</v>
      </c>
      <c r="G14" s="109"/>
      <c r="H14" s="109">
        <f t="shared" si="1"/>
        <v>0</v>
      </c>
      <c r="I14" s="109">
        <v>17</v>
      </c>
      <c r="J14" s="109">
        <f t="shared" si="2"/>
        <v>38</v>
      </c>
      <c r="K14" s="110"/>
      <c r="L14" s="109">
        <f t="shared" si="3"/>
        <v>0</v>
      </c>
      <c r="M14" s="110">
        <v>5</v>
      </c>
      <c r="N14" s="110">
        <f t="shared" si="4"/>
        <v>10</v>
      </c>
      <c r="O14" s="110">
        <v>7</v>
      </c>
      <c r="P14" s="110">
        <f t="shared" si="5"/>
        <v>21</v>
      </c>
      <c r="Q14" s="111">
        <f t="shared" si="6"/>
        <v>153</v>
      </c>
      <c r="R14" s="104"/>
      <c r="S14" s="109">
        <f t="shared" si="7"/>
        <v>0</v>
      </c>
      <c r="T14" s="109"/>
      <c r="U14" s="109">
        <f t="shared" si="8"/>
        <v>0</v>
      </c>
      <c r="V14" s="109"/>
      <c r="W14" s="109">
        <f t="shared" si="9"/>
        <v>0</v>
      </c>
      <c r="X14" s="109"/>
      <c r="Y14" s="109">
        <f t="shared" si="10"/>
        <v>0</v>
      </c>
      <c r="Z14" s="111">
        <f t="shared" si="11"/>
        <v>0</v>
      </c>
      <c r="AA14" s="104"/>
      <c r="AB14" s="109"/>
      <c r="AC14" s="111"/>
      <c r="AD14" s="104">
        <v>1</v>
      </c>
      <c r="AE14" s="109">
        <f t="shared" si="12"/>
        <v>12</v>
      </c>
      <c r="AF14" s="109"/>
      <c r="AG14" s="109">
        <f t="shared" si="13"/>
        <v>0</v>
      </c>
      <c r="AH14" s="109"/>
      <c r="AI14" s="109">
        <f t="shared" si="14"/>
        <v>0</v>
      </c>
      <c r="AJ14" s="109">
        <v>3</v>
      </c>
      <c r="AK14" s="109">
        <f t="shared" si="15"/>
        <v>3</v>
      </c>
      <c r="AL14" s="109">
        <v>1</v>
      </c>
      <c r="AM14" s="109">
        <f t="shared" si="16"/>
        <v>5</v>
      </c>
      <c r="AN14" s="109"/>
      <c r="AO14" s="109">
        <f t="shared" si="17"/>
        <v>0</v>
      </c>
      <c r="AP14" s="109"/>
      <c r="AQ14" s="109">
        <f t="shared" si="18"/>
        <v>0</v>
      </c>
      <c r="AR14" s="109"/>
      <c r="AS14" s="65">
        <f t="shared" si="19"/>
        <v>0</v>
      </c>
      <c r="AT14" s="109"/>
      <c r="AU14" s="65">
        <f t="shared" si="20"/>
        <v>0</v>
      </c>
      <c r="AV14" s="65">
        <f t="shared" si="21"/>
        <v>8</v>
      </c>
      <c r="AW14" s="112">
        <f t="shared" si="22"/>
        <v>20</v>
      </c>
      <c r="AX14" s="113">
        <f t="shared" si="23"/>
        <v>173</v>
      </c>
    </row>
    <row r="15" spans="1:50" s="118" customFormat="1" ht="14.25">
      <c r="A15" s="104">
        <v>11</v>
      </c>
      <c r="B15" s="105" t="s">
        <v>183</v>
      </c>
      <c r="C15" s="106">
        <v>20631</v>
      </c>
      <c r="D15" s="107" t="s">
        <v>34</v>
      </c>
      <c r="E15" s="108">
        <v>14</v>
      </c>
      <c r="F15" s="109">
        <f t="shared" si="0"/>
        <v>84</v>
      </c>
      <c r="G15" s="109"/>
      <c r="H15" s="109">
        <f t="shared" si="1"/>
        <v>0</v>
      </c>
      <c r="I15" s="109">
        <v>20</v>
      </c>
      <c r="J15" s="109">
        <f t="shared" si="2"/>
        <v>44</v>
      </c>
      <c r="K15" s="110"/>
      <c r="L15" s="109">
        <f t="shared" si="3"/>
        <v>0</v>
      </c>
      <c r="M15" s="110">
        <v>5</v>
      </c>
      <c r="N15" s="110">
        <f t="shared" si="4"/>
        <v>10</v>
      </c>
      <c r="O15" s="110">
        <v>7</v>
      </c>
      <c r="P15" s="110">
        <f t="shared" si="5"/>
        <v>21</v>
      </c>
      <c r="Q15" s="111">
        <f t="shared" si="6"/>
        <v>159</v>
      </c>
      <c r="R15" s="104"/>
      <c r="S15" s="109">
        <f t="shared" si="7"/>
        <v>0</v>
      </c>
      <c r="T15" s="109"/>
      <c r="U15" s="109">
        <f t="shared" si="8"/>
        <v>0</v>
      </c>
      <c r="V15" s="109"/>
      <c r="W15" s="109">
        <f t="shared" si="9"/>
        <v>0</v>
      </c>
      <c r="X15" s="109"/>
      <c r="Y15" s="109">
        <f t="shared" si="10"/>
        <v>0</v>
      </c>
      <c r="Z15" s="111">
        <f t="shared" si="11"/>
        <v>0</v>
      </c>
      <c r="AA15" s="104"/>
      <c r="AB15" s="109"/>
      <c r="AC15" s="111"/>
      <c r="AD15" s="104">
        <v>1</v>
      </c>
      <c r="AE15" s="109">
        <f t="shared" si="12"/>
        <v>12</v>
      </c>
      <c r="AF15" s="109"/>
      <c r="AG15" s="109">
        <f t="shared" si="13"/>
        <v>0</v>
      </c>
      <c r="AH15" s="109"/>
      <c r="AI15" s="109">
        <f t="shared" si="14"/>
        <v>0</v>
      </c>
      <c r="AJ15" s="109"/>
      <c r="AK15" s="109">
        <f t="shared" si="15"/>
        <v>0</v>
      </c>
      <c r="AL15" s="109"/>
      <c r="AM15" s="109">
        <f t="shared" si="16"/>
        <v>0</v>
      </c>
      <c r="AN15" s="109"/>
      <c r="AO15" s="109">
        <f t="shared" si="17"/>
        <v>0</v>
      </c>
      <c r="AP15" s="109"/>
      <c r="AQ15" s="109">
        <f t="shared" si="18"/>
        <v>0</v>
      </c>
      <c r="AR15" s="109"/>
      <c r="AS15" s="65">
        <f t="shared" si="19"/>
        <v>0</v>
      </c>
      <c r="AT15" s="109"/>
      <c r="AU15" s="65">
        <f t="shared" si="20"/>
        <v>0</v>
      </c>
      <c r="AV15" s="65">
        <f t="shared" si="21"/>
        <v>0</v>
      </c>
      <c r="AW15" s="112">
        <f t="shared" si="22"/>
        <v>12</v>
      </c>
      <c r="AX15" s="113">
        <f t="shared" si="23"/>
        <v>171</v>
      </c>
    </row>
    <row r="16" spans="1:50" s="118" customFormat="1" ht="14.25">
      <c r="A16" s="104">
        <v>12</v>
      </c>
      <c r="B16" s="105" t="s">
        <v>184</v>
      </c>
      <c r="C16" s="106">
        <v>23378</v>
      </c>
      <c r="D16" s="107" t="s">
        <v>34</v>
      </c>
      <c r="E16" s="108">
        <v>14</v>
      </c>
      <c r="F16" s="109">
        <f t="shared" si="0"/>
        <v>84</v>
      </c>
      <c r="G16" s="109"/>
      <c r="H16" s="109">
        <f t="shared" si="1"/>
        <v>0</v>
      </c>
      <c r="I16" s="109">
        <v>18</v>
      </c>
      <c r="J16" s="109">
        <f t="shared" si="2"/>
        <v>40</v>
      </c>
      <c r="K16" s="110"/>
      <c r="L16" s="109">
        <f t="shared" si="3"/>
        <v>0</v>
      </c>
      <c r="M16" s="110">
        <v>5</v>
      </c>
      <c r="N16" s="110">
        <f t="shared" si="4"/>
        <v>10</v>
      </c>
      <c r="O16" s="110">
        <v>7</v>
      </c>
      <c r="P16" s="110">
        <f t="shared" si="5"/>
        <v>21</v>
      </c>
      <c r="Q16" s="111">
        <f t="shared" si="6"/>
        <v>155</v>
      </c>
      <c r="R16" s="104"/>
      <c r="S16" s="109">
        <f t="shared" si="7"/>
        <v>0</v>
      </c>
      <c r="T16" s="109"/>
      <c r="U16" s="109">
        <f t="shared" si="8"/>
        <v>0</v>
      </c>
      <c r="V16" s="109"/>
      <c r="W16" s="109">
        <f t="shared" si="9"/>
        <v>0</v>
      </c>
      <c r="X16" s="109"/>
      <c r="Y16" s="109">
        <f t="shared" si="10"/>
        <v>0</v>
      </c>
      <c r="Z16" s="111">
        <f t="shared" si="11"/>
        <v>0</v>
      </c>
      <c r="AA16" s="104"/>
      <c r="AB16" s="109"/>
      <c r="AC16" s="111"/>
      <c r="AD16" s="104">
        <v>1</v>
      </c>
      <c r="AE16" s="109">
        <f t="shared" si="12"/>
        <v>12</v>
      </c>
      <c r="AF16" s="109"/>
      <c r="AG16" s="109">
        <f t="shared" si="13"/>
        <v>0</v>
      </c>
      <c r="AH16" s="109"/>
      <c r="AI16" s="109">
        <f t="shared" si="14"/>
        <v>0</v>
      </c>
      <c r="AJ16" s="109"/>
      <c r="AK16" s="109">
        <f t="shared" si="15"/>
        <v>0</v>
      </c>
      <c r="AL16" s="109"/>
      <c r="AM16" s="109">
        <f t="shared" si="16"/>
        <v>0</v>
      </c>
      <c r="AN16" s="109"/>
      <c r="AO16" s="109">
        <f t="shared" si="17"/>
        <v>0</v>
      </c>
      <c r="AP16" s="109"/>
      <c r="AQ16" s="109">
        <f t="shared" si="18"/>
        <v>0</v>
      </c>
      <c r="AR16" s="109"/>
      <c r="AS16" s="65">
        <f t="shared" si="19"/>
        <v>0</v>
      </c>
      <c r="AT16" s="109"/>
      <c r="AU16" s="65">
        <f t="shared" si="20"/>
        <v>0</v>
      </c>
      <c r="AV16" s="65">
        <f t="shared" si="21"/>
        <v>0</v>
      </c>
      <c r="AW16" s="112">
        <f t="shared" si="22"/>
        <v>12</v>
      </c>
      <c r="AX16" s="113">
        <f t="shared" si="23"/>
        <v>167</v>
      </c>
    </row>
    <row r="17" spans="1:50" s="118" customFormat="1" ht="14.25">
      <c r="A17" s="104">
        <v>13</v>
      </c>
      <c r="B17" s="105" t="s">
        <v>186</v>
      </c>
      <c r="C17" s="106">
        <v>23955</v>
      </c>
      <c r="D17" s="107" t="s">
        <v>34</v>
      </c>
      <c r="E17" s="108">
        <v>16</v>
      </c>
      <c r="F17" s="109">
        <f t="shared" si="0"/>
        <v>96</v>
      </c>
      <c r="G17" s="109"/>
      <c r="H17" s="109">
        <f t="shared" si="1"/>
        <v>0</v>
      </c>
      <c r="I17" s="109">
        <v>15</v>
      </c>
      <c r="J17" s="109">
        <f t="shared" si="2"/>
        <v>34</v>
      </c>
      <c r="K17" s="110"/>
      <c r="L17" s="109">
        <f t="shared" si="3"/>
        <v>0</v>
      </c>
      <c r="M17" s="110">
        <v>5</v>
      </c>
      <c r="N17" s="110">
        <f t="shared" si="4"/>
        <v>10</v>
      </c>
      <c r="O17" s="110">
        <v>5</v>
      </c>
      <c r="P17" s="110">
        <f t="shared" si="5"/>
        <v>15</v>
      </c>
      <c r="Q17" s="111">
        <f t="shared" si="6"/>
        <v>155</v>
      </c>
      <c r="R17" s="104"/>
      <c r="S17" s="109">
        <f t="shared" si="7"/>
        <v>0</v>
      </c>
      <c r="T17" s="109"/>
      <c r="U17" s="109">
        <f t="shared" si="8"/>
        <v>0</v>
      </c>
      <c r="V17" s="109"/>
      <c r="W17" s="109">
        <f t="shared" si="9"/>
        <v>0</v>
      </c>
      <c r="X17" s="109"/>
      <c r="Y17" s="109">
        <f t="shared" si="10"/>
        <v>0</v>
      </c>
      <c r="Z17" s="111">
        <f t="shared" si="11"/>
        <v>0</v>
      </c>
      <c r="AA17" s="104"/>
      <c r="AB17" s="109"/>
      <c r="AC17" s="111"/>
      <c r="AD17" s="104">
        <v>1</v>
      </c>
      <c r="AE17" s="109">
        <f t="shared" si="12"/>
        <v>12</v>
      </c>
      <c r="AF17" s="109"/>
      <c r="AG17" s="109">
        <f t="shared" si="13"/>
        <v>0</v>
      </c>
      <c r="AH17" s="109"/>
      <c r="AI17" s="109">
        <f t="shared" si="14"/>
        <v>0</v>
      </c>
      <c r="AJ17" s="109"/>
      <c r="AK17" s="109">
        <f t="shared" si="15"/>
        <v>0</v>
      </c>
      <c r="AL17" s="109"/>
      <c r="AM17" s="109">
        <f t="shared" si="16"/>
        <v>0</v>
      </c>
      <c r="AN17" s="109"/>
      <c r="AO17" s="109">
        <f t="shared" si="17"/>
        <v>0</v>
      </c>
      <c r="AP17" s="109"/>
      <c r="AQ17" s="109">
        <f t="shared" si="18"/>
        <v>0</v>
      </c>
      <c r="AR17" s="109"/>
      <c r="AS17" s="65">
        <f t="shared" si="19"/>
        <v>0</v>
      </c>
      <c r="AT17" s="109"/>
      <c r="AU17" s="65">
        <f t="shared" si="20"/>
        <v>0</v>
      </c>
      <c r="AV17" s="65">
        <f t="shared" si="21"/>
        <v>0</v>
      </c>
      <c r="AW17" s="112">
        <f t="shared" si="22"/>
        <v>12</v>
      </c>
      <c r="AX17" s="113">
        <f t="shared" si="23"/>
        <v>167</v>
      </c>
    </row>
    <row r="18" spans="1:50" s="77" customFormat="1" ht="14.25">
      <c r="A18" s="104">
        <v>14</v>
      </c>
      <c r="B18" s="105" t="s">
        <v>283</v>
      </c>
      <c r="C18" s="106">
        <v>22858</v>
      </c>
      <c r="D18" s="107" t="s">
        <v>34</v>
      </c>
      <c r="E18" s="108">
        <v>0</v>
      </c>
      <c r="F18" s="109">
        <f t="shared" si="0"/>
        <v>0</v>
      </c>
      <c r="G18" s="109"/>
      <c r="H18" s="109">
        <f t="shared" si="1"/>
        <v>0</v>
      </c>
      <c r="I18" s="109">
        <v>35</v>
      </c>
      <c r="J18" s="109">
        <f t="shared" si="2"/>
        <v>74</v>
      </c>
      <c r="K18" s="110"/>
      <c r="L18" s="109">
        <f t="shared" si="3"/>
        <v>0</v>
      </c>
      <c r="M18" s="110">
        <v>0</v>
      </c>
      <c r="N18" s="110">
        <f t="shared" si="4"/>
        <v>0</v>
      </c>
      <c r="O18" s="110">
        <v>0</v>
      </c>
      <c r="P18" s="110">
        <f t="shared" si="5"/>
        <v>0</v>
      </c>
      <c r="Q18" s="111">
        <f t="shared" si="6"/>
        <v>74</v>
      </c>
      <c r="R18" s="104"/>
      <c r="S18" s="109">
        <f t="shared" si="7"/>
        <v>0</v>
      </c>
      <c r="T18" s="109"/>
      <c r="U18" s="109">
        <f t="shared" si="8"/>
        <v>0</v>
      </c>
      <c r="V18" s="109"/>
      <c r="W18" s="109">
        <f t="shared" si="9"/>
        <v>0</v>
      </c>
      <c r="X18" s="109"/>
      <c r="Y18" s="109">
        <f t="shared" si="10"/>
        <v>0</v>
      </c>
      <c r="Z18" s="111">
        <f t="shared" si="11"/>
        <v>0</v>
      </c>
      <c r="AA18" s="104"/>
      <c r="AB18" s="109"/>
      <c r="AC18" s="111"/>
      <c r="AD18" s="104">
        <v>1</v>
      </c>
      <c r="AE18" s="109">
        <f t="shared" si="12"/>
        <v>12</v>
      </c>
      <c r="AF18" s="109"/>
      <c r="AG18" s="109">
        <f t="shared" si="13"/>
        <v>0</v>
      </c>
      <c r="AH18" s="109"/>
      <c r="AI18" s="109">
        <f t="shared" si="14"/>
        <v>0</v>
      </c>
      <c r="AJ18" s="109"/>
      <c r="AK18" s="109">
        <f t="shared" si="15"/>
        <v>0</v>
      </c>
      <c r="AL18" s="109"/>
      <c r="AM18" s="109">
        <f t="shared" si="16"/>
        <v>0</v>
      </c>
      <c r="AN18" s="109"/>
      <c r="AO18" s="109">
        <f t="shared" si="17"/>
        <v>0</v>
      </c>
      <c r="AP18" s="109"/>
      <c r="AQ18" s="109">
        <f t="shared" si="18"/>
        <v>0</v>
      </c>
      <c r="AR18" s="109"/>
      <c r="AS18" s="65">
        <f t="shared" si="19"/>
        <v>0</v>
      </c>
      <c r="AT18" s="109"/>
      <c r="AU18" s="65">
        <f t="shared" si="20"/>
        <v>0</v>
      </c>
      <c r="AV18" s="65">
        <f t="shared" si="21"/>
        <v>0</v>
      </c>
      <c r="AW18" s="112">
        <f t="shared" si="22"/>
        <v>12</v>
      </c>
      <c r="AX18" s="113">
        <f t="shared" si="23"/>
        <v>86</v>
      </c>
    </row>
    <row r="19" spans="1:50" s="77" customFormat="1" ht="14.25">
      <c r="A19" s="104">
        <v>15</v>
      </c>
      <c r="B19" s="105" t="s">
        <v>257</v>
      </c>
      <c r="C19" s="106">
        <v>24680</v>
      </c>
      <c r="D19" s="107" t="s">
        <v>34</v>
      </c>
      <c r="E19" s="108">
        <v>1</v>
      </c>
      <c r="F19" s="109">
        <f t="shared" si="0"/>
        <v>6</v>
      </c>
      <c r="G19" s="109"/>
      <c r="H19" s="109">
        <f t="shared" si="1"/>
        <v>0</v>
      </c>
      <c r="I19" s="109">
        <v>31</v>
      </c>
      <c r="J19" s="109">
        <f t="shared" si="2"/>
        <v>66</v>
      </c>
      <c r="K19" s="110"/>
      <c r="L19" s="109">
        <f t="shared" si="3"/>
        <v>0</v>
      </c>
      <c r="M19" s="110">
        <v>1</v>
      </c>
      <c r="N19" s="110">
        <f t="shared" si="4"/>
        <v>2</v>
      </c>
      <c r="O19" s="110">
        <v>0</v>
      </c>
      <c r="P19" s="110">
        <f t="shared" si="5"/>
        <v>0</v>
      </c>
      <c r="Q19" s="111">
        <f t="shared" si="6"/>
        <v>74</v>
      </c>
      <c r="R19" s="104"/>
      <c r="S19" s="109">
        <f t="shared" si="7"/>
        <v>0</v>
      </c>
      <c r="T19" s="109"/>
      <c r="U19" s="109">
        <f t="shared" si="8"/>
        <v>0</v>
      </c>
      <c r="V19" s="109"/>
      <c r="W19" s="109">
        <f t="shared" si="9"/>
        <v>0</v>
      </c>
      <c r="X19" s="109"/>
      <c r="Y19" s="109">
        <f t="shared" si="10"/>
        <v>0</v>
      </c>
      <c r="Z19" s="111">
        <f t="shared" si="11"/>
        <v>0</v>
      </c>
      <c r="AA19" s="104"/>
      <c r="AB19" s="109"/>
      <c r="AC19" s="111"/>
      <c r="AD19" s="104">
        <v>1</v>
      </c>
      <c r="AE19" s="109">
        <f t="shared" si="12"/>
        <v>12</v>
      </c>
      <c r="AF19" s="109"/>
      <c r="AG19" s="109">
        <f t="shared" si="13"/>
        <v>0</v>
      </c>
      <c r="AH19" s="109"/>
      <c r="AI19" s="109">
        <f t="shared" si="14"/>
        <v>0</v>
      </c>
      <c r="AJ19" s="109"/>
      <c r="AK19" s="109">
        <f t="shared" si="15"/>
        <v>0</v>
      </c>
      <c r="AL19" s="109"/>
      <c r="AM19" s="109">
        <f t="shared" si="16"/>
        <v>0</v>
      </c>
      <c r="AN19" s="109"/>
      <c r="AO19" s="109">
        <f t="shared" si="17"/>
        <v>0</v>
      </c>
      <c r="AP19" s="109"/>
      <c r="AQ19" s="109">
        <f t="shared" si="18"/>
        <v>0</v>
      </c>
      <c r="AR19" s="109"/>
      <c r="AS19" s="65">
        <f t="shared" si="19"/>
        <v>0</v>
      </c>
      <c r="AT19" s="109"/>
      <c r="AU19" s="65">
        <f t="shared" si="20"/>
        <v>0</v>
      </c>
      <c r="AV19" s="65">
        <f t="shared" si="21"/>
        <v>0</v>
      </c>
      <c r="AW19" s="112">
        <f t="shared" si="22"/>
        <v>12</v>
      </c>
      <c r="AX19" s="113">
        <f t="shared" si="23"/>
        <v>86</v>
      </c>
    </row>
    <row r="20" spans="1:50" s="77" customFormat="1" ht="14.25">
      <c r="A20" s="104">
        <v>16</v>
      </c>
      <c r="B20" s="105" t="s">
        <v>285</v>
      </c>
      <c r="C20" s="106">
        <v>22476</v>
      </c>
      <c r="D20" s="107" t="s">
        <v>34</v>
      </c>
      <c r="E20" s="108">
        <v>0</v>
      </c>
      <c r="F20" s="109">
        <f t="shared" si="0"/>
        <v>0</v>
      </c>
      <c r="G20" s="109"/>
      <c r="H20" s="109">
        <f t="shared" si="1"/>
        <v>0</v>
      </c>
      <c r="I20" s="109">
        <v>34</v>
      </c>
      <c r="J20" s="109">
        <f t="shared" si="2"/>
        <v>72</v>
      </c>
      <c r="K20" s="110"/>
      <c r="L20" s="109">
        <f t="shared" si="3"/>
        <v>0</v>
      </c>
      <c r="M20" s="110">
        <v>0</v>
      </c>
      <c r="N20" s="110">
        <f t="shared" si="4"/>
        <v>0</v>
      </c>
      <c r="O20" s="110">
        <v>0</v>
      </c>
      <c r="P20" s="110">
        <f t="shared" si="5"/>
        <v>0</v>
      </c>
      <c r="Q20" s="111">
        <f t="shared" si="6"/>
        <v>72</v>
      </c>
      <c r="R20" s="104"/>
      <c r="S20" s="109">
        <f t="shared" si="7"/>
        <v>0</v>
      </c>
      <c r="T20" s="109"/>
      <c r="U20" s="109">
        <f t="shared" si="8"/>
        <v>0</v>
      </c>
      <c r="V20" s="109"/>
      <c r="W20" s="109">
        <f t="shared" si="9"/>
        <v>0</v>
      </c>
      <c r="X20" s="109"/>
      <c r="Y20" s="109">
        <f t="shared" si="10"/>
        <v>0</v>
      </c>
      <c r="Z20" s="111">
        <f t="shared" si="11"/>
        <v>0</v>
      </c>
      <c r="AA20" s="104"/>
      <c r="AB20" s="109"/>
      <c r="AC20" s="111"/>
      <c r="AD20" s="104">
        <v>1</v>
      </c>
      <c r="AE20" s="109">
        <f t="shared" si="12"/>
        <v>12</v>
      </c>
      <c r="AF20" s="109"/>
      <c r="AG20" s="109">
        <f t="shared" si="13"/>
        <v>0</v>
      </c>
      <c r="AH20" s="109"/>
      <c r="AI20" s="109">
        <f t="shared" si="14"/>
        <v>0</v>
      </c>
      <c r="AJ20" s="109">
        <v>1</v>
      </c>
      <c r="AK20" s="109">
        <f t="shared" si="15"/>
        <v>1</v>
      </c>
      <c r="AL20" s="109"/>
      <c r="AM20" s="109">
        <f t="shared" si="16"/>
        <v>0</v>
      </c>
      <c r="AN20" s="109"/>
      <c r="AO20" s="109">
        <f t="shared" si="17"/>
        <v>0</v>
      </c>
      <c r="AP20" s="109"/>
      <c r="AQ20" s="109">
        <f t="shared" si="18"/>
        <v>0</v>
      </c>
      <c r="AR20" s="109"/>
      <c r="AS20" s="65">
        <f t="shared" si="19"/>
        <v>0</v>
      </c>
      <c r="AT20" s="109"/>
      <c r="AU20" s="65">
        <f t="shared" si="20"/>
        <v>0</v>
      </c>
      <c r="AV20" s="65">
        <f t="shared" si="21"/>
        <v>1</v>
      </c>
      <c r="AW20" s="112">
        <f t="shared" si="22"/>
        <v>13</v>
      </c>
      <c r="AX20" s="113">
        <f t="shared" si="23"/>
        <v>85</v>
      </c>
    </row>
    <row r="21" spans="1:50" s="77" customFormat="1" ht="14.25">
      <c r="A21" s="104">
        <v>17</v>
      </c>
      <c r="B21" s="105" t="s">
        <v>282</v>
      </c>
      <c r="C21" s="106">
        <v>22678</v>
      </c>
      <c r="D21" s="107" t="s">
        <v>34</v>
      </c>
      <c r="E21" s="108">
        <v>0</v>
      </c>
      <c r="F21" s="109">
        <f t="shared" si="0"/>
        <v>0</v>
      </c>
      <c r="G21" s="109"/>
      <c r="H21" s="109">
        <f t="shared" si="1"/>
        <v>0</v>
      </c>
      <c r="I21" s="109">
        <v>34</v>
      </c>
      <c r="J21" s="109">
        <f t="shared" si="2"/>
        <v>72</v>
      </c>
      <c r="K21" s="110"/>
      <c r="L21" s="109">
        <f t="shared" si="3"/>
        <v>0</v>
      </c>
      <c r="M21" s="110">
        <v>0</v>
      </c>
      <c r="N21" s="110">
        <f t="shared" si="4"/>
        <v>0</v>
      </c>
      <c r="O21" s="110">
        <v>0</v>
      </c>
      <c r="P21" s="110">
        <f t="shared" si="5"/>
        <v>0</v>
      </c>
      <c r="Q21" s="111">
        <f t="shared" si="6"/>
        <v>72</v>
      </c>
      <c r="R21" s="104"/>
      <c r="S21" s="109">
        <f t="shared" si="7"/>
        <v>0</v>
      </c>
      <c r="T21" s="109"/>
      <c r="U21" s="109">
        <f t="shared" si="8"/>
        <v>0</v>
      </c>
      <c r="V21" s="109"/>
      <c r="W21" s="109">
        <f t="shared" si="9"/>
        <v>0</v>
      </c>
      <c r="X21" s="109"/>
      <c r="Y21" s="109">
        <f t="shared" si="10"/>
        <v>0</v>
      </c>
      <c r="Z21" s="111">
        <f t="shared" si="11"/>
        <v>0</v>
      </c>
      <c r="AA21" s="104"/>
      <c r="AB21" s="109"/>
      <c r="AC21" s="111"/>
      <c r="AD21" s="104">
        <v>1</v>
      </c>
      <c r="AE21" s="109">
        <f t="shared" si="12"/>
        <v>12</v>
      </c>
      <c r="AF21" s="109"/>
      <c r="AG21" s="109">
        <f t="shared" si="13"/>
        <v>0</v>
      </c>
      <c r="AH21" s="109"/>
      <c r="AI21" s="109">
        <f t="shared" si="14"/>
        <v>0</v>
      </c>
      <c r="AJ21" s="109"/>
      <c r="AK21" s="109">
        <f t="shared" si="15"/>
        <v>0</v>
      </c>
      <c r="AL21" s="109"/>
      <c r="AM21" s="109">
        <f t="shared" si="16"/>
        <v>0</v>
      </c>
      <c r="AN21" s="109"/>
      <c r="AO21" s="109">
        <f t="shared" si="17"/>
        <v>0</v>
      </c>
      <c r="AP21" s="109"/>
      <c r="AQ21" s="109">
        <f t="shared" si="18"/>
        <v>0</v>
      </c>
      <c r="AR21" s="109"/>
      <c r="AS21" s="65">
        <f t="shared" si="19"/>
        <v>0</v>
      </c>
      <c r="AT21" s="109"/>
      <c r="AU21" s="65">
        <f t="shared" si="20"/>
        <v>0</v>
      </c>
      <c r="AV21" s="65">
        <f t="shared" si="21"/>
        <v>0</v>
      </c>
      <c r="AW21" s="112">
        <f t="shared" si="22"/>
        <v>12</v>
      </c>
      <c r="AX21" s="113">
        <f t="shared" si="23"/>
        <v>84</v>
      </c>
    </row>
    <row r="22" spans="1:50" s="77" customFormat="1" ht="14.25">
      <c r="A22" s="104">
        <v>18</v>
      </c>
      <c r="B22" s="105" t="s">
        <v>284</v>
      </c>
      <c r="C22" s="106">
        <v>23607</v>
      </c>
      <c r="D22" s="107" t="s">
        <v>34</v>
      </c>
      <c r="E22" s="108">
        <v>0</v>
      </c>
      <c r="F22" s="109">
        <f t="shared" si="0"/>
        <v>0</v>
      </c>
      <c r="G22" s="109"/>
      <c r="H22" s="109">
        <f t="shared" si="1"/>
        <v>0</v>
      </c>
      <c r="I22" s="109">
        <v>34</v>
      </c>
      <c r="J22" s="109">
        <f t="shared" si="2"/>
        <v>72</v>
      </c>
      <c r="K22" s="110"/>
      <c r="L22" s="109">
        <f t="shared" si="3"/>
        <v>0</v>
      </c>
      <c r="M22" s="110">
        <v>0</v>
      </c>
      <c r="N22" s="110">
        <f t="shared" si="4"/>
        <v>0</v>
      </c>
      <c r="O22" s="110">
        <v>0</v>
      </c>
      <c r="P22" s="110">
        <f t="shared" si="5"/>
        <v>0</v>
      </c>
      <c r="Q22" s="111">
        <f t="shared" si="6"/>
        <v>72</v>
      </c>
      <c r="R22" s="104"/>
      <c r="S22" s="109">
        <f t="shared" si="7"/>
        <v>0</v>
      </c>
      <c r="T22" s="109"/>
      <c r="U22" s="109">
        <f t="shared" si="8"/>
        <v>0</v>
      </c>
      <c r="V22" s="109"/>
      <c r="W22" s="109">
        <f t="shared" si="9"/>
        <v>0</v>
      </c>
      <c r="X22" s="109"/>
      <c r="Y22" s="109">
        <f t="shared" si="10"/>
        <v>0</v>
      </c>
      <c r="Z22" s="111">
        <f t="shared" si="11"/>
        <v>0</v>
      </c>
      <c r="AA22" s="104"/>
      <c r="AB22" s="109"/>
      <c r="AC22" s="111"/>
      <c r="AD22" s="104">
        <v>1</v>
      </c>
      <c r="AE22" s="109">
        <f t="shared" si="12"/>
        <v>12</v>
      </c>
      <c r="AF22" s="109"/>
      <c r="AG22" s="109">
        <f t="shared" si="13"/>
        <v>0</v>
      </c>
      <c r="AH22" s="109"/>
      <c r="AI22" s="109">
        <f t="shared" si="14"/>
        <v>0</v>
      </c>
      <c r="AJ22" s="109"/>
      <c r="AK22" s="109">
        <f t="shared" si="15"/>
        <v>0</v>
      </c>
      <c r="AL22" s="109"/>
      <c r="AM22" s="109">
        <f t="shared" si="16"/>
        <v>0</v>
      </c>
      <c r="AN22" s="109"/>
      <c r="AO22" s="109">
        <f t="shared" si="17"/>
        <v>0</v>
      </c>
      <c r="AP22" s="109"/>
      <c r="AQ22" s="109">
        <f t="shared" si="18"/>
        <v>0</v>
      </c>
      <c r="AR22" s="109"/>
      <c r="AS22" s="65">
        <f t="shared" si="19"/>
        <v>0</v>
      </c>
      <c r="AT22" s="109"/>
      <c r="AU22" s="65">
        <f t="shared" si="20"/>
        <v>0</v>
      </c>
      <c r="AV22" s="65">
        <f t="shared" si="21"/>
        <v>0</v>
      </c>
      <c r="AW22" s="112">
        <f t="shared" si="22"/>
        <v>12</v>
      </c>
      <c r="AX22" s="113">
        <f t="shared" si="23"/>
        <v>84</v>
      </c>
    </row>
    <row r="23" spans="1:50" s="77" customFormat="1" ht="14.25">
      <c r="A23" s="104">
        <v>19</v>
      </c>
      <c r="B23" s="105" t="s">
        <v>279</v>
      </c>
      <c r="C23" s="106">
        <v>23285</v>
      </c>
      <c r="D23" s="107" t="s">
        <v>34</v>
      </c>
      <c r="E23" s="108">
        <v>0</v>
      </c>
      <c r="F23" s="109">
        <f t="shared" si="0"/>
        <v>0</v>
      </c>
      <c r="G23" s="109"/>
      <c r="H23" s="109">
        <f t="shared" si="1"/>
        <v>0</v>
      </c>
      <c r="I23" s="109">
        <v>33</v>
      </c>
      <c r="J23" s="109">
        <f t="shared" si="2"/>
        <v>70</v>
      </c>
      <c r="K23" s="110"/>
      <c r="L23" s="109">
        <f t="shared" si="3"/>
        <v>0</v>
      </c>
      <c r="M23" s="110">
        <v>0</v>
      </c>
      <c r="N23" s="110">
        <f t="shared" si="4"/>
        <v>0</v>
      </c>
      <c r="O23" s="110">
        <v>0</v>
      </c>
      <c r="P23" s="110">
        <f t="shared" si="5"/>
        <v>0</v>
      </c>
      <c r="Q23" s="111">
        <f t="shared" si="6"/>
        <v>70</v>
      </c>
      <c r="R23" s="104"/>
      <c r="S23" s="109">
        <f t="shared" si="7"/>
        <v>0</v>
      </c>
      <c r="T23" s="109"/>
      <c r="U23" s="109">
        <f t="shared" si="8"/>
        <v>0</v>
      </c>
      <c r="V23" s="109"/>
      <c r="W23" s="109">
        <f t="shared" si="9"/>
        <v>0</v>
      </c>
      <c r="X23" s="109"/>
      <c r="Y23" s="109">
        <f t="shared" si="10"/>
        <v>0</v>
      </c>
      <c r="Z23" s="111">
        <f t="shared" si="11"/>
        <v>0</v>
      </c>
      <c r="AA23" s="104"/>
      <c r="AB23" s="109"/>
      <c r="AC23" s="111"/>
      <c r="AD23" s="104">
        <v>1</v>
      </c>
      <c r="AE23" s="109">
        <f t="shared" si="12"/>
        <v>12</v>
      </c>
      <c r="AF23" s="109"/>
      <c r="AG23" s="109">
        <f t="shared" si="13"/>
        <v>0</v>
      </c>
      <c r="AH23" s="109"/>
      <c r="AI23" s="109">
        <f t="shared" si="14"/>
        <v>0</v>
      </c>
      <c r="AJ23" s="109"/>
      <c r="AK23" s="109">
        <f t="shared" si="15"/>
        <v>0</v>
      </c>
      <c r="AL23" s="109"/>
      <c r="AM23" s="109">
        <f t="shared" si="16"/>
        <v>0</v>
      </c>
      <c r="AN23" s="109"/>
      <c r="AO23" s="109">
        <f t="shared" si="17"/>
        <v>0</v>
      </c>
      <c r="AP23" s="109"/>
      <c r="AQ23" s="109">
        <f t="shared" si="18"/>
        <v>0</v>
      </c>
      <c r="AR23" s="109"/>
      <c r="AS23" s="65">
        <f t="shared" si="19"/>
        <v>0</v>
      </c>
      <c r="AT23" s="109"/>
      <c r="AU23" s="65">
        <f t="shared" si="20"/>
        <v>0</v>
      </c>
      <c r="AV23" s="65">
        <f t="shared" si="21"/>
        <v>0</v>
      </c>
      <c r="AW23" s="112">
        <f t="shared" si="22"/>
        <v>12</v>
      </c>
      <c r="AX23" s="113">
        <f t="shared" si="23"/>
        <v>82</v>
      </c>
    </row>
    <row r="24" spans="1:50" s="77" customFormat="1" ht="14.25">
      <c r="A24" s="104">
        <v>20</v>
      </c>
      <c r="B24" s="105" t="s">
        <v>281</v>
      </c>
      <c r="C24" s="106">
        <v>24082</v>
      </c>
      <c r="D24" s="107" t="s">
        <v>34</v>
      </c>
      <c r="E24" s="108">
        <v>0</v>
      </c>
      <c r="F24" s="109">
        <f t="shared" si="0"/>
        <v>0</v>
      </c>
      <c r="G24" s="109"/>
      <c r="H24" s="109">
        <f t="shared" si="1"/>
        <v>0</v>
      </c>
      <c r="I24" s="109">
        <v>33</v>
      </c>
      <c r="J24" s="109">
        <f t="shared" si="2"/>
        <v>70</v>
      </c>
      <c r="K24" s="110"/>
      <c r="L24" s="109">
        <f t="shared" si="3"/>
        <v>0</v>
      </c>
      <c r="M24" s="110">
        <v>0</v>
      </c>
      <c r="N24" s="110">
        <f t="shared" si="4"/>
        <v>0</v>
      </c>
      <c r="O24" s="110">
        <v>0</v>
      </c>
      <c r="P24" s="110">
        <f t="shared" si="5"/>
        <v>0</v>
      </c>
      <c r="Q24" s="111">
        <f t="shared" si="6"/>
        <v>70</v>
      </c>
      <c r="R24" s="104"/>
      <c r="S24" s="109">
        <f t="shared" si="7"/>
        <v>0</v>
      </c>
      <c r="T24" s="109"/>
      <c r="U24" s="109">
        <f t="shared" si="8"/>
        <v>0</v>
      </c>
      <c r="V24" s="109"/>
      <c r="W24" s="109">
        <f t="shared" si="9"/>
        <v>0</v>
      </c>
      <c r="X24" s="109"/>
      <c r="Y24" s="109">
        <f t="shared" si="10"/>
        <v>0</v>
      </c>
      <c r="Z24" s="111">
        <f t="shared" si="11"/>
        <v>0</v>
      </c>
      <c r="AA24" s="104"/>
      <c r="AB24" s="109"/>
      <c r="AC24" s="111"/>
      <c r="AD24" s="104">
        <v>1</v>
      </c>
      <c r="AE24" s="109">
        <f t="shared" si="12"/>
        <v>12</v>
      </c>
      <c r="AF24" s="109"/>
      <c r="AG24" s="109">
        <f t="shared" si="13"/>
        <v>0</v>
      </c>
      <c r="AH24" s="109"/>
      <c r="AI24" s="109">
        <f t="shared" si="14"/>
        <v>0</v>
      </c>
      <c r="AJ24" s="109"/>
      <c r="AK24" s="109">
        <f t="shared" si="15"/>
        <v>0</v>
      </c>
      <c r="AL24" s="109"/>
      <c r="AM24" s="109">
        <f t="shared" si="16"/>
        <v>0</v>
      </c>
      <c r="AN24" s="109"/>
      <c r="AO24" s="109">
        <f t="shared" si="17"/>
        <v>0</v>
      </c>
      <c r="AP24" s="109"/>
      <c r="AQ24" s="109">
        <f t="shared" si="18"/>
        <v>0</v>
      </c>
      <c r="AR24" s="109"/>
      <c r="AS24" s="65">
        <f t="shared" si="19"/>
        <v>0</v>
      </c>
      <c r="AT24" s="109"/>
      <c r="AU24" s="65">
        <f t="shared" si="20"/>
        <v>0</v>
      </c>
      <c r="AV24" s="65">
        <f t="shared" si="21"/>
        <v>0</v>
      </c>
      <c r="AW24" s="112">
        <f t="shared" si="22"/>
        <v>12</v>
      </c>
      <c r="AX24" s="113">
        <f t="shared" si="23"/>
        <v>82</v>
      </c>
    </row>
    <row r="25" spans="1:50" s="77" customFormat="1" ht="14.25">
      <c r="A25" s="104">
        <v>21</v>
      </c>
      <c r="B25" s="105" t="s">
        <v>280</v>
      </c>
      <c r="C25" s="106">
        <v>24239</v>
      </c>
      <c r="D25" s="107" t="s">
        <v>34</v>
      </c>
      <c r="E25" s="108">
        <v>0</v>
      </c>
      <c r="F25" s="109">
        <f t="shared" si="0"/>
        <v>0</v>
      </c>
      <c r="G25" s="109"/>
      <c r="H25" s="109">
        <f t="shared" si="1"/>
        <v>0</v>
      </c>
      <c r="I25" s="109">
        <v>33</v>
      </c>
      <c r="J25" s="109">
        <f t="shared" si="2"/>
        <v>70</v>
      </c>
      <c r="K25" s="110"/>
      <c r="L25" s="109">
        <f t="shared" si="3"/>
        <v>0</v>
      </c>
      <c r="M25" s="110">
        <v>0</v>
      </c>
      <c r="N25" s="110">
        <f t="shared" si="4"/>
        <v>0</v>
      </c>
      <c r="O25" s="110">
        <v>0</v>
      </c>
      <c r="P25" s="110">
        <f t="shared" si="5"/>
        <v>0</v>
      </c>
      <c r="Q25" s="111">
        <f t="shared" si="6"/>
        <v>70</v>
      </c>
      <c r="R25" s="104"/>
      <c r="S25" s="109">
        <f t="shared" si="7"/>
        <v>0</v>
      </c>
      <c r="T25" s="109"/>
      <c r="U25" s="109">
        <f t="shared" si="8"/>
        <v>0</v>
      </c>
      <c r="V25" s="109"/>
      <c r="W25" s="109">
        <f t="shared" si="9"/>
        <v>0</v>
      </c>
      <c r="X25" s="109"/>
      <c r="Y25" s="109">
        <f t="shared" si="10"/>
        <v>0</v>
      </c>
      <c r="Z25" s="111">
        <f t="shared" si="11"/>
        <v>0</v>
      </c>
      <c r="AA25" s="104"/>
      <c r="AB25" s="109"/>
      <c r="AC25" s="111"/>
      <c r="AD25" s="104">
        <v>1</v>
      </c>
      <c r="AE25" s="109">
        <f t="shared" si="12"/>
        <v>12</v>
      </c>
      <c r="AF25" s="109"/>
      <c r="AG25" s="109">
        <f t="shared" si="13"/>
        <v>0</v>
      </c>
      <c r="AH25" s="109"/>
      <c r="AI25" s="109">
        <f t="shared" si="14"/>
        <v>0</v>
      </c>
      <c r="AJ25" s="109"/>
      <c r="AK25" s="109">
        <f t="shared" si="15"/>
        <v>0</v>
      </c>
      <c r="AL25" s="109"/>
      <c r="AM25" s="109">
        <f t="shared" si="16"/>
        <v>0</v>
      </c>
      <c r="AN25" s="109"/>
      <c r="AO25" s="109">
        <f t="shared" si="17"/>
        <v>0</v>
      </c>
      <c r="AP25" s="109"/>
      <c r="AQ25" s="109">
        <f t="shared" si="18"/>
        <v>0</v>
      </c>
      <c r="AR25" s="109"/>
      <c r="AS25" s="65">
        <f t="shared" si="19"/>
        <v>0</v>
      </c>
      <c r="AT25" s="109"/>
      <c r="AU25" s="65">
        <f t="shared" si="20"/>
        <v>0</v>
      </c>
      <c r="AV25" s="65">
        <f t="shared" si="21"/>
        <v>0</v>
      </c>
      <c r="AW25" s="112">
        <f t="shared" si="22"/>
        <v>12</v>
      </c>
      <c r="AX25" s="113">
        <f t="shared" si="23"/>
        <v>82</v>
      </c>
    </row>
    <row r="26" spans="1:50" s="77" customFormat="1" ht="14.25">
      <c r="A26" s="104">
        <v>22</v>
      </c>
      <c r="B26" s="105" t="s">
        <v>299</v>
      </c>
      <c r="C26" s="106">
        <v>24425</v>
      </c>
      <c r="D26" s="107" t="s">
        <v>34</v>
      </c>
      <c r="E26" s="108">
        <v>0</v>
      </c>
      <c r="F26" s="109">
        <f t="shared" si="0"/>
        <v>0</v>
      </c>
      <c r="G26" s="109"/>
      <c r="H26" s="109">
        <f t="shared" si="1"/>
        <v>0</v>
      </c>
      <c r="I26" s="109">
        <v>33</v>
      </c>
      <c r="J26" s="109">
        <f t="shared" si="2"/>
        <v>70</v>
      </c>
      <c r="K26" s="110"/>
      <c r="L26" s="109">
        <f t="shared" si="3"/>
        <v>0</v>
      </c>
      <c r="M26" s="110">
        <v>0</v>
      </c>
      <c r="N26" s="110">
        <f t="shared" si="4"/>
        <v>0</v>
      </c>
      <c r="O26" s="110">
        <v>0</v>
      </c>
      <c r="P26" s="110">
        <f t="shared" si="5"/>
        <v>0</v>
      </c>
      <c r="Q26" s="111">
        <f t="shared" si="6"/>
        <v>70</v>
      </c>
      <c r="R26" s="104"/>
      <c r="S26" s="109">
        <f t="shared" si="7"/>
        <v>0</v>
      </c>
      <c r="T26" s="109"/>
      <c r="U26" s="109">
        <f t="shared" si="8"/>
        <v>0</v>
      </c>
      <c r="V26" s="109"/>
      <c r="W26" s="109">
        <f t="shared" si="9"/>
        <v>0</v>
      </c>
      <c r="X26" s="109"/>
      <c r="Y26" s="109">
        <f t="shared" si="10"/>
        <v>0</v>
      </c>
      <c r="Z26" s="111">
        <f t="shared" si="11"/>
        <v>0</v>
      </c>
      <c r="AA26" s="104"/>
      <c r="AB26" s="109"/>
      <c r="AC26" s="111"/>
      <c r="AD26" s="104">
        <v>1</v>
      </c>
      <c r="AE26" s="109">
        <f t="shared" si="12"/>
        <v>12</v>
      </c>
      <c r="AF26" s="109"/>
      <c r="AG26" s="109">
        <f t="shared" si="13"/>
        <v>0</v>
      </c>
      <c r="AH26" s="109"/>
      <c r="AI26" s="109">
        <f t="shared" si="14"/>
        <v>0</v>
      </c>
      <c r="AJ26" s="109"/>
      <c r="AK26" s="109">
        <f t="shared" si="15"/>
        <v>0</v>
      </c>
      <c r="AL26" s="109"/>
      <c r="AM26" s="109">
        <f t="shared" si="16"/>
        <v>0</v>
      </c>
      <c r="AN26" s="109"/>
      <c r="AO26" s="109">
        <f t="shared" si="17"/>
        <v>0</v>
      </c>
      <c r="AP26" s="109"/>
      <c r="AQ26" s="109">
        <f t="shared" si="18"/>
        <v>0</v>
      </c>
      <c r="AR26" s="109"/>
      <c r="AS26" s="65">
        <f t="shared" si="19"/>
        <v>0</v>
      </c>
      <c r="AT26" s="109"/>
      <c r="AU26" s="65">
        <f t="shared" si="20"/>
        <v>0</v>
      </c>
      <c r="AV26" s="65">
        <f t="shared" si="21"/>
        <v>0</v>
      </c>
      <c r="AW26" s="112">
        <f t="shared" si="22"/>
        <v>12</v>
      </c>
      <c r="AX26" s="113">
        <f t="shared" si="23"/>
        <v>82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6"/>
  <sheetViews>
    <sheetView zoomScale="90" zoomScaleNormal="90" zoomScalePageLayoutView="0" workbookViewId="0" topLeftCell="A1">
      <selection activeCell="Q32" sqref="Q32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4" customWidth="1"/>
    <col min="19" max="19" width="5.00390625" style="4" customWidth="1"/>
    <col min="20" max="20" width="7.28125" style="4" customWidth="1"/>
    <col min="21" max="21" width="4.00390625" style="4" customWidth="1"/>
    <col min="22" max="22" width="3.8515625" style="4" customWidth="1"/>
    <col min="23" max="23" width="3.57421875" style="4" customWidth="1"/>
    <col min="24" max="24" width="4.7109375" style="4" customWidth="1"/>
    <col min="25" max="25" width="4.140625" style="4" customWidth="1"/>
    <col min="26" max="26" width="4.28125" style="4" customWidth="1"/>
    <col min="27" max="27" width="4.140625" style="4" customWidth="1"/>
    <col min="28" max="28" width="5.00390625" style="4" customWidth="1"/>
    <col min="29" max="31" width="3.57421875" style="4" customWidth="1"/>
    <col min="32" max="51" width="5.00390625" style="4" customWidth="1"/>
    <col min="52" max="52" width="5.140625" style="4" customWidth="1"/>
    <col min="53" max="16384" width="9.140625" style="1" customWidth="1"/>
  </cols>
  <sheetData>
    <row r="1" spans="1:52" s="4" customFormat="1" ht="21.75">
      <c r="A1" s="179" t="s">
        <v>211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1"/>
    </row>
    <row r="2" spans="1:52" ht="18.75" thickBot="1">
      <c r="A2" s="182" t="s">
        <v>190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4"/>
    </row>
    <row r="3" spans="1:52" ht="25.5" customHeight="1">
      <c r="A3" s="185" t="s">
        <v>224</v>
      </c>
      <c r="B3" s="186"/>
      <c r="C3" s="186"/>
      <c r="D3" s="201"/>
      <c r="E3" s="15"/>
      <c r="F3" s="15"/>
      <c r="G3" s="192" t="s">
        <v>6</v>
      </c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/>
      <c r="T3" s="193" t="s">
        <v>11</v>
      </c>
      <c r="U3" s="186"/>
      <c r="V3" s="186"/>
      <c r="W3" s="186"/>
      <c r="X3" s="186"/>
      <c r="Y3" s="186"/>
      <c r="Z3" s="186"/>
      <c r="AA3" s="186"/>
      <c r="AB3" s="187"/>
      <c r="AC3" s="194" t="s">
        <v>12</v>
      </c>
      <c r="AD3" s="195"/>
      <c r="AE3" s="196"/>
      <c r="AF3" s="194" t="s">
        <v>23</v>
      </c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7"/>
      <c r="AZ3" s="188" t="s">
        <v>24</v>
      </c>
    </row>
    <row r="4" spans="1:52" ht="122.25" customHeight="1">
      <c r="A4" s="17" t="s">
        <v>225</v>
      </c>
      <c r="B4" s="8" t="s">
        <v>0</v>
      </c>
      <c r="C4" s="190" t="s">
        <v>1</v>
      </c>
      <c r="D4" s="260"/>
      <c r="E4" s="6"/>
      <c r="F4" s="6"/>
      <c r="G4" s="18" t="s">
        <v>2</v>
      </c>
      <c r="H4" s="18" t="s">
        <v>3</v>
      </c>
      <c r="I4" s="18" t="s">
        <v>221</v>
      </c>
      <c r="J4" s="18" t="s">
        <v>3</v>
      </c>
      <c r="K4" s="18" t="s">
        <v>4</v>
      </c>
      <c r="L4" s="18" t="s">
        <v>3</v>
      </c>
      <c r="M4" s="18" t="s">
        <v>222</v>
      </c>
      <c r="N4" s="18" t="s">
        <v>3</v>
      </c>
      <c r="O4" s="22" t="s">
        <v>229</v>
      </c>
      <c r="P4" s="18" t="s">
        <v>3</v>
      </c>
      <c r="Q4" s="18" t="s">
        <v>230</v>
      </c>
      <c r="R4" s="18" t="s">
        <v>3</v>
      </c>
      <c r="S4" s="12" t="s">
        <v>5</v>
      </c>
      <c r="T4" s="19" t="s">
        <v>31</v>
      </c>
      <c r="U4" s="11" t="s">
        <v>3</v>
      </c>
      <c r="V4" s="20" t="s">
        <v>7</v>
      </c>
      <c r="W4" s="11" t="s">
        <v>3</v>
      </c>
      <c r="X4" s="19" t="s">
        <v>13</v>
      </c>
      <c r="Y4" s="11" t="s">
        <v>3</v>
      </c>
      <c r="Z4" s="19" t="s">
        <v>14</v>
      </c>
      <c r="AA4" s="11" t="s">
        <v>3</v>
      </c>
      <c r="AB4" s="12" t="s">
        <v>5</v>
      </c>
      <c r="AC4" s="11" t="s">
        <v>8</v>
      </c>
      <c r="AD4" s="11" t="s">
        <v>9</v>
      </c>
      <c r="AE4" s="21" t="s">
        <v>10</v>
      </c>
      <c r="AF4" s="10" t="s">
        <v>15</v>
      </c>
      <c r="AG4" s="11" t="s">
        <v>3</v>
      </c>
      <c r="AH4" s="10" t="s">
        <v>16</v>
      </c>
      <c r="AI4" s="11" t="s">
        <v>3</v>
      </c>
      <c r="AJ4" s="10" t="s">
        <v>17</v>
      </c>
      <c r="AK4" s="11" t="s">
        <v>3</v>
      </c>
      <c r="AL4" s="10" t="s">
        <v>18</v>
      </c>
      <c r="AM4" s="11" t="s">
        <v>3</v>
      </c>
      <c r="AN4" s="10" t="s">
        <v>19</v>
      </c>
      <c r="AO4" s="11" t="s">
        <v>3</v>
      </c>
      <c r="AP4" s="10" t="s">
        <v>20</v>
      </c>
      <c r="AQ4" s="11" t="s">
        <v>3</v>
      </c>
      <c r="AR4" s="10" t="s">
        <v>21</v>
      </c>
      <c r="AS4" s="11" t="s">
        <v>3</v>
      </c>
      <c r="AT4" s="53" t="s">
        <v>231</v>
      </c>
      <c r="AU4" s="53" t="s">
        <v>3</v>
      </c>
      <c r="AV4" s="51" t="s">
        <v>232</v>
      </c>
      <c r="AW4" s="51" t="s">
        <v>3</v>
      </c>
      <c r="AX4" s="34" t="s">
        <v>25</v>
      </c>
      <c r="AY4" s="12" t="s">
        <v>22</v>
      </c>
      <c r="AZ4" s="189"/>
    </row>
    <row r="5" spans="1:52" s="77" customFormat="1" ht="13.5">
      <c r="A5" s="63">
        <v>1</v>
      </c>
      <c r="B5" s="55" t="s">
        <v>233</v>
      </c>
      <c r="C5" s="56">
        <v>20604</v>
      </c>
      <c r="D5" s="82" t="s">
        <v>56</v>
      </c>
      <c r="E5" s="99" t="s">
        <v>29</v>
      </c>
      <c r="F5" s="55" t="s">
        <v>113</v>
      </c>
      <c r="G5" s="83">
        <v>16</v>
      </c>
      <c r="H5" s="59">
        <f>G5*6</f>
        <v>96</v>
      </c>
      <c r="I5" s="59"/>
      <c r="J5" s="59">
        <f>I5*6</f>
        <v>0</v>
      </c>
      <c r="K5" s="59">
        <v>13</v>
      </c>
      <c r="L5" s="59">
        <f>IF(K5&gt;4,K5*2+4,K5*3)</f>
        <v>30</v>
      </c>
      <c r="M5" s="61"/>
      <c r="N5" s="59">
        <f>IF(M5&gt;4,M5*2+4,M5*3)</f>
        <v>0</v>
      </c>
      <c r="O5" s="61">
        <v>5</v>
      </c>
      <c r="P5" s="61">
        <f>O5*2</f>
        <v>10</v>
      </c>
      <c r="Q5" s="61">
        <v>7</v>
      </c>
      <c r="R5" s="61">
        <f>Q5*3</f>
        <v>21</v>
      </c>
      <c r="S5" s="62">
        <f>H5+J5+L5+N5+P5+R5</f>
        <v>157</v>
      </c>
      <c r="T5" s="63"/>
      <c r="U5" s="59">
        <f>IF(T5=0,0,6)</f>
        <v>0</v>
      </c>
      <c r="V5" s="59"/>
      <c r="W5" s="59">
        <f>V5*4</f>
        <v>0</v>
      </c>
      <c r="X5" s="59"/>
      <c r="Y5" s="59">
        <f>X5*3</f>
        <v>0</v>
      </c>
      <c r="Z5" s="59"/>
      <c r="AA5" s="59">
        <f>IF(Z5=0,0,6)</f>
        <v>0</v>
      </c>
      <c r="AB5" s="62">
        <f>U5+W5+Y5+AA5</f>
        <v>0</v>
      </c>
      <c r="AC5" s="63"/>
      <c r="AD5" s="59"/>
      <c r="AE5" s="62" t="s">
        <v>68</v>
      </c>
      <c r="AF5" s="63">
        <v>1</v>
      </c>
      <c r="AG5" s="59">
        <f>AF5*12</f>
        <v>12</v>
      </c>
      <c r="AH5" s="59"/>
      <c r="AI5" s="59">
        <f>AH5*5</f>
        <v>0</v>
      </c>
      <c r="AJ5" s="59"/>
      <c r="AK5" s="59">
        <f>AJ5*3</f>
        <v>0</v>
      </c>
      <c r="AL5" s="59"/>
      <c r="AM5" s="59">
        <f>AL5*1</f>
        <v>0</v>
      </c>
      <c r="AN5" s="59">
        <v>2</v>
      </c>
      <c r="AO5" s="59">
        <f>AN5*5</f>
        <v>10</v>
      </c>
      <c r="AP5" s="59"/>
      <c r="AQ5" s="59">
        <f>AP5*5</f>
        <v>0</v>
      </c>
      <c r="AR5" s="59"/>
      <c r="AS5" s="59">
        <f>AR5*1</f>
        <v>0</v>
      </c>
      <c r="AT5" s="59"/>
      <c r="AU5" s="59">
        <f>AT5*0.5</f>
        <v>0</v>
      </c>
      <c r="AV5" s="59"/>
      <c r="AW5" s="59">
        <f>AV5*1</f>
        <v>0</v>
      </c>
      <c r="AX5" s="65">
        <f>IF(AI5+AK5+AM5+AO5+AQ5+AS5+AU5+AW5&gt;10,10,AI5+AK5+AM5+AO5+AQ5+AS5+AU5+AW5)</f>
        <v>10</v>
      </c>
      <c r="AY5" s="66">
        <f>AG5+AX5</f>
        <v>22</v>
      </c>
      <c r="AZ5" s="67">
        <f>S5+AB5+AY5</f>
        <v>179</v>
      </c>
    </row>
    <row r="6" spans="1:52" s="77" customFormat="1" ht="13.5">
      <c r="A6" s="63">
        <v>2</v>
      </c>
      <c r="B6" s="55" t="s">
        <v>234</v>
      </c>
      <c r="C6" s="56">
        <v>24556</v>
      </c>
      <c r="D6" s="82" t="s">
        <v>56</v>
      </c>
      <c r="E6" s="99" t="s">
        <v>30</v>
      </c>
      <c r="F6" s="55" t="s">
        <v>113</v>
      </c>
      <c r="G6" s="83">
        <v>11</v>
      </c>
      <c r="H6" s="59">
        <f>G6*6</f>
        <v>66</v>
      </c>
      <c r="I6" s="59"/>
      <c r="J6" s="59">
        <f>I6*6</f>
        <v>0</v>
      </c>
      <c r="K6" s="59">
        <v>11</v>
      </c>
      <c r="L6" s="59">
        <f>IF(K6&gt;4,K6*2+4,K6*3)</f>
        <v>26</v>
      </c>
      <c r="M6" s="61"/>
      <c r="N6" s="59">
        <f>IF(M6&gt;4,M6*2+4,M6*3)</f>
        <v>0</v>
      </c>
      <c r="O6" s="61">
        <v>5</v>
      </c>
      <c r="P6" s="61">
        <f>O6*2</f>
        <v>10</v>
      </c>
      <c r="Q6" s="61">
        <v>2</v>
      </c>
      <c r="R6" s="61">
        <f>Q6*3</f>
        <v>6</v>
      </c>
      <c r="S6" s="62">
        <f>H6+J6+L6+N6+P6+R6</f>
        <v>108</v>
      </c>
      <c r="T6" s="63"/>
      <c r="U6" s="59">
        <f>IF(T6=0,0,6)</f>
        <v>0</v>
      </c>
      <c r="V6" s="59"/>
      <c r="W6" s="59">
        <f>V6*4</f>
        <v>0</v>
      </c>
      <c r="X6" s="59"/>
      <c r="Y6" s="59">
        <f>X6*3</f>
        <v>0</v>
      </c>
      <c r="Z6" s="59"/>
      <c r="AA6" s="59">
        <f>IF(Z6=0,0,6)</f>
        <v>0</v>
      </c>
      <c r="AB6" s="62">
        <f>U6+W6+Y6+AA6</f>
        <v>0</v>
      </c>
      <c r="AC6" s="63"/>
      <c r="AD6" s="59"/>
      <c r="AE6" s="62"/>
      <c r="AF6" s="63">
        <v>1</v>
      </c>
      <c r="AG6" s="59">
        <f>AF6*12</f>
        <v>12</v>
      </c>
      <c r="AH6" s="59"/>
      <c r="AI6" s="59">
        <f>AH6*5</f>
        <v>0</v>
      </c>
      <c r="AJ6" s="59">
        <v>1</v>
      </c>
      <c r="AK6" s="59">
        <f>AJ6*3</f>
        <v>3</v>
      </c>
      <c r="AL6" s="59"/>
      <c r="AM6" s="59">
        <f>AL6*1</f>
        <v>0</v>
      </c>
      <c r="AN6" s="59"/>
      <c r="AO6" s="59">
        <f>AN6*5</f>
        <v>0</v>
      </c>
      <c r="AP6" s="59"/>
      <c r="AQ6" s="59">
        <f>AP6*5</f>
        <v>0</v>
      </c>
      <c r="AR6" s="59"/>
      <c r="AS6" s="59">
        <f>AR6*1</f>
        <v>0</v>
      </c>
      <c r="AT6" s="59"/>
      <c r="AU6" s="59">
        <f>AT6*0.5</f>
        <v>0</v>
      </c>
      <c r="AV6" s="59"/>
      <c r="AW6" s="59">
        <f>AV6*1</f>
        <v>0</v>
      </c>
      <c r="AX6" s="65">
        <f>IF(AI6+AK6+AM6+AO6+AQ6+AS6+AU6+AW6&gt;10,10,AI6+AK6+AM6+AO6+AQ6+AS6+AU6+AW6)</f>
        <v>3</v>
      </c>
      <c r="AY6" s="66">
        <f>AG6+AX6</f>
        <v>15</v>
      </c>
      <c r="AZ6" s="100">
        <f>S6+AB6+AY6</f>
        <v>123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2"/>
  <sheetViews>
    <sheetView zoomScale="85" zoomScaleNormal="85" zoomScaleSheetLayoutView="87" zoomScalePageLayoutView="0" workbookViewId="0" topLeftCell="A5">
      <selection activeCell="A5" sqref="A1:IV16384"/>
    </sheetView>
  </sheetViews>
  <sheetFormatPr defaultColWidth="9.140625" defaultRowHeight="15"/>
  <cols>
    <col min="1" max="1" width="5.28125" style="77" customWidth="1"/>
    <col min="2" max="2" width="30.140625" style="77" customWidth="1"/>
    <col min="3" max="3" width="11.00390625" style="77" customWidth="1"/>
    <col min="4" max="4" width="4.140625" style="77" bestFit="1" customWidth="1"/>
    <col min="5" max="5" width="3.28125" style="85" bestFit="1" customWidth="1"/>
    <col min="6" max="6" width="9.28125" style="126" bestFit="1" customWidth="1"/>
    <col min="7" max="18" width="4.57421875" style="77" customWidth="1"/>
    <col min="19" max="19" width="5.8515625" style="77" customWidth="1"/>
    <col min="20" max="20" width="5.421875" style="77" customWidth="1"/>
    <col min="21" max="21" width="4.00390625" style="77" customWidth="1"/>
    <col min="22" max="22" width="3.8515625" style="77" customWidth="1"/>
    <col min="23" max="23" width="3.57421875" style="77" customWidth="1"/>
    <col min="24" max="24" width="6.421875" style="77" customWidth="1"/>
    <col min="25" max="25" width="4.140625" style="77" customWidth="1"/>
    <col min="26" max="26" width="5.57421875" style="77" customWidth="1"/>
    <col min="27" max="27" width="4.140625" style="77" customWidth="1"/>
    <col min="28" max="28" width="5.00390625" style="77" customWidth="1"/>
    <col min="29" max="31" width="3.57421875" style="77" customWidth="1"/>
    <col min="32" max="32" width="3.8515625" style="77" customWidth="1"/>
    <col min="33" max="33" width="5.00390625" style="77" customWidth="1"/>
    <col min="34" max="34" width="3.8515625" style="77" customWidth="1"/>
    <col min="35" max="35" width="5.00390625" style="77" customWidth="1"/>
    <col min="36" max="36" width="5.140625" style="77" customWidth="1"/>
    <col min="37" max="37" width="5.00390625" style="77" customWidth="1"/>
    <col min="38" max="38" width="3.8515625" style="77" customWidth="1"/>
    <col min="39" max="39" width="5.00390625" style="77" customWidth="1"/>
    <col min="40" max="40" width="3.8515625" style="77" customWidth="1"/>
    <col min="41" max="41" width="5.00390625" style="77" customWidth="1"/>
    <col min="42" max="42" width="3.8515625" style="77" customWidth="1"/>
    <col min="43" max="43" width="5.00390625" style="77" customWidth="1"/>
    <col min="44" max="44" width="3.8515625" style="77" customWidth="1"/>
    <col min="45" max="51" width="5.00390625" style="77" customWidth="1"/>
    <col min="52" max="52" width="6.7109375" style="77" customWidth="1"/>
    <col min="53" max="16384" width="9.140625" style="77" customWidth="1"/>
  </cols>
  <sheetData>
    <row r="1" spans="2:52" ht="40.5" customHeight="1" hidden="1">
      <c r="B1" s="114"/>
      <c r="C1" s="114"/>
      <c r="D1" s="115"/>
      <c r="E1" s="116"/>
      <c r="F1" s="117"/>
      <c r="G1" s="266" t="s">
        <v>6</v>
      </c>
      <c r="H1" s="267"/>
      <c r="I1" s="267"/>
      <c r="J1" s="267"/>
      <c r="K1" s="267"/>
      <c r="L1" s="267"/>
      <c r="M1" s="268"/>
      <c r="N1" s="268"/>
      <c r="O1" s="268"/>
      <c r="P1" s="268"/>
      <c r="Q1" s="268"/>
      <c r="R1" s="268"/>
      <c r="S1" s="269"/>
      <c r="T1" s="270" t="s">
        <v>11</v>
      </c>
      <c r="U1" s="267"/>
      <c r="V1" s="267"/>
      <c r="W1" s="267"/>
      <c r="X1" s="267"/>
      <c r="Y1" s="267"/>
      <c r="Z1" s="267"/>
      <c r="AA1" s="267"/>
      <c r="AB1" s="269"/>
      <c r="AC1" s="263" t="s">
        <v>12</v>
      </c>
      <c r="AD1" s="264"/>
      <c r="AE1" s="265"/>
      <c r="AF1" s="263" t="s">
        <v>23</v>
      </c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5"/>
      <c r="AZ1" s="79" t="s">
        <v>24</v>
      </c>
    </row>
    <row r="2" spans="1:52" ht="27" customHeight="1">
      <c r="A2" s="238" t="s">
        <v>217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40"/>
    </row>
    <row r="3" spans="1:52" ht="18">
      <c r="A3" s="261" t="s">
        <v>190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2"/>
    </row>
    <row r="4" spans="1:52" s="118" customFormat="1" ht="27.75" customHeight="1">
      <c r="A4" s="272" t="s">
        <v>224</v>
      </c>
      <c r="B4" s="272"/>
      <c r="C4" s="272"/>
      <c r="D4" s="272"/>
      <c r="E4" s="159"/>
      <c r="F4" s="159"/>
      <c r="G4" s="272" t="s">
        <v>6</v>
      </c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 t="s">
        <v>11</v>
      </c>
      <c r="U4" s="272"/>
      <c r="V4" s="272"/>
      <c r="W4" s="272"/>
      <c r="X4" s="272"/>
      <c r="Y4" s="272"/>
      <c r="Z4" s="272"/>
      <c r="AA4" s="272"/>
      <c r="AB4" s="272"/>
      <c r="AC4" s="273" t="s">
        <v>12</v>
      </c>
      <c r="AD4" s="273"/>
      <c r="AE4" s="273"/>
      <c r="AF4" s="273" t="s">
        <v>23</v>
      </c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1" t="s">
        <v>24</v>
      </c>
    </row>
    <row r="5" spans="1:52" s="118" customFormat="1" ht="110.25" customHeight="1">
      <c r="A5" s="119" t="s">
        <v>197</v>
      </c>
      <c r="B5" s="119" t="s">
        <v>0</v>
      </c>
      <c r="C5" s="274" t="s">
        <v>1</v>
      </c>
      <c r="D5" s="274"/>
      <c r="E5" s="119"/>
      <c r="F5" s="119"/>
      <c r="G5" s="120">
        <v>13</v>
      </c>
      <c r="H5" s="120" t="s">
        <v>3</v>
      </c>
      <c r="I5" s="120" t="s">
        <v>221</v>
      </c>
      <c r="J5" s="120" t="s">
        <v>3</v>
      </c>
      <c r="K5" s="120" t="s">
        <v>4</v>
      </c>
      <c r="L5" s="120" t="s">
        <v>3</v>
      </c>
      <c r="M5" s="120" t="s">
        <v>222</v>
      </c>
      <c r="N5" s="120" t="s">
        <v>3</v>
      </c>
      <c r="O5" s="120" t="s">
        <v>229</v>
      </c>
      <c r="P5" s="120" t="s">
        <v>3</v>
      </c>
      <c r="Q5" s="120" t="s">
        <v>230</v>
      </c>
      <c r="R5" s="120" t="s">
        <v>3</v>
      </c>
      <c r="S5" s="160" t="s">
        <v>5</v>
      </c>
      <c r="T5" s="123" t="s">
        <v>31</v>
      </c>
      <c r="U5" s="120" t="s">
        <v>3</v>
      </c>
      <c r="V5" s="122" t="s">
        <v>7</v>
      </c>
      <c r="W5" s="120" t="s">
        <v>3</v>
      </c>
      <c r="X5" s="123" t="s">
        <v>13</v>
      </c>
      <c r="Y5" s="120" t="s">
        <v>3</v>
      </c>
      <c r="Z5" s="123" t="s">
        <v>14</v>
      </c>
      <c r="AA5" s="120" t="s">
        <v>3</v>
      </c>
      <c r="AB5" s="160" t="s">
        <v>5</v>
      </c>
      <c r="AC5" s="120" t="s">
        <v>8</v>
      </c>
      <c r="AD5" s="120" t="s">
        <v>9</v>
      </c>
      <c r="AE5" s="120" t="s">
        <v>10</v>
      </c>
      <c r="AF5" s="124" t="s">
        <v>15</v>
      </c>
      <c r="AG5" s="120" t="s">
        <v>3</v>
      </c>
      <c r="AH5" s="124" t="s">
        <v>16</v>
      </c>
      <c r="AI5" s="120" t="s">
        <v>3</v>
      </c>
      <c r="AJ5" s="124" t="s">
        <v>17</v>
      </c>
      <c r="AK5" s="120" t="s">
        <v>3</v>
      </c>
      <c r="AL5" s="124" t="s">
        <v>18</v>
      </c>
      <c r="AM5" s="120" t="s">
        <v>3</v>
      </c>
      <c r="AN5" s="124" t="s">
        <v>19</v>
      </c>
      <c r="AO5" s="120" t="s">
        <v>3</v>
      </c>
      <c r="AP5" s="124" t="s">
        <v>20</v>
      </c>
      <c r="AQ5" s="120" t="s">
        <v>3</v>
      </c>
      <c r="AR5" s="124" t="s">
        <v>21</v>
      </c>
      <c r="AS5" s="120" t="s">
        <v>3</v>
      </c>
      <c r="AT5" s="80" t="s">
        <v>231</v>
      </c>
      <c r="AU5" s="80" t="s">
        <v>3</v>
      </c>
      <c r="AV5" s="80" t="s">
        <v>232</v>
      </c>
      <c r="AW5" s="80" t="s">
        <v>3</v>
      </c>
      <c r="AX5" s="153" t="s">
        <v>25</v>
      </c>
      <c r="AY5" s="160" t="s">
        <v>22</v>
      </c>
      <c r="AZ5" s="271"/>
    </row>
    <row r="6" spans="1:52" s="118" customFormat="1" ht="14.25">
      <c r="A6" s="109">
        <v>1</v>
      </c>
      <c r="B6" s="105" t="s">
        <v>236</v>
      </c>
      <c r="C6" s="106">
        <v>21059</v>
      </c>
      <c r="D6" s="105" t="s">
        <v>26</v>
      </c>
      <c r="E6" s="105" t="s">
        <v>29</v>
      </c>
      <c r="F6" s="105" t="s">
        <v>27</v>
      </c>
      <c r="G6" s="109">
        <v>16</v>
      </c>
      <c r="H6" s="109">
        <f aca="true" t="shared" si="0" ref="H6:H22">G6*6</f>
        <v>96</v>
      </c>
      <c r="I6" s="109"/>
      <c r="J6" s="109">
        <f aca="true" t="shared" si="1" ref="J6:J22">I6*6</f>
        <v>0</v>
      </c>
      <c r="K6" s="109">
        <v>24</v>
      </c>
      <c r="L6" s="109">
        <f aca="true" t="shared" si="2" ref="L6:L22">IF(K6&gt;4,K6*2+4,K6*3)</f>
        <v>52</v>
      </c>
      <c r="M6" s="109"/>
      <c r="N6" s="109">
        <f aca="true" t="shared" si="3" ref="N6:N22">IF(M6&gt;4,M6*2+4,M6*3)</f>
        <v>0</v>
      </c>
      <c r="O6" s="109">
        <v>5</v>
      </c>
      <c r="P6" s="109">
        <f aca="true" t="shared" si="4" ref="P6:P22">O6*2</f>
        <v>10</v>
      </c>
      <c r="Q6" s="109">
        <v>7</v>
      </c>
      <c r="R6" s="109">
        <f aca="true" t="shared" si="5" ref="R6:R22">Q6*3</f>
        <v>21</v>
      </c>
      <c r="S6" s="109">
        <f aca="true" t="shared" si="6" ref="S6:S22">H6+J6+L6+N6+P6+R6</f>
        <v>179</v>
      </c>
      <c r="T6" s="109"/>
      <c r="U6" s="109">
        <f aca="true" t="shared" si="7" ref="U6:U22">IF(T6=0,0,6)</f>
        <v>0</v>
      </c>
      <c r="V6" s="109"/>
      <c r="W6" s="109">
        <f aca="true" t="shared" si="8" ref="W6:W22">V6*4</f>
        <v>0</v>
      </c>
      <c r="X6" s="109"/>
      <c r="Y6" s="109">
        <f aca="true" t="shared" si="9" ref="Y6:Y22">X6*3</f>
        <v>0</v>
      </c>
      <c r="Z6" s="109"/>
      <c r="AA6" s="109">
        <f aca="true" t="shared" si="10" ref="AA6:AA22">IF(Z6=0,0,6)</f>
        <v>0</v>
      </c>
      <c r="AB6" s="109">
        <f aca="true" t="shared" si="11" ref="AB6:AB22">U6+W6+Y6+AA6</f>
        <v>0</v>
      </c>
      <c r="AC6" s="109"/>
      <c r="AD6" s="109"/>
      <c r="AE6" s="109"/>
      <c r="AF6" s="109">
        <v>1</v>
      </c>
      <c r="AG6" s="109">
        <f aca="true" t="shared" si="12" ref="AG6:AG22">AF6*12</f>
        <v>12</v>
      </c>
      <c r="AH6" s="109"/>
      <c r="AI6" s="109">
        <f aca="true" t="shared" si="13" ref="AI6:AI22">AH6*5</f>
        <v>0</v>
      </c>
      <c r="AJ6" s="109"/>
      <c r="AK6" s="109">
        <f aca="true" t="shared" si="14" ref="AK6:AK22">AJ6*3</f>
        <v>0</v>
      </c>
      <c r="AL6" s="109"/>
      <c r="AM6" s="109">
        <f aca="true" t="shared" si="15" ref="AM6:AM22">AL6*1</f>
        <v>0</v>
      </c>
      <c r="AN6" s="109"/>
      <c r="AO6" s="109">
        <f aca="true" t="shared" si="16" ref="AO6:AO22">AN6*5</f>
        <v>0</v>
      </c>
      <c r="AP6" s="109"/>
      <c r="AQ6" s="109">
        <f aca="true" t="shared" si="17" ref="AQ6:AQ22">AP6*5</f>
        <v>0</v>
      </c>
      <c r="AR6" s="109"/>
      <c r="AS6" s="109">
        <f aca="true" t="shared" si="18" ref="AS6:AS22">AR6*1</f>
        <v>0</v>
      </c>
      <c r="AT6" s="59"/>
      <c r="AU6" s="65">
        <f aca="true" t="shared" si="19" ref="AU6:AU22">AT6*0.5</f>
        <v>0</v>
      </c>
      <c r="AV6" s="59"/>
      <c r="AW6" s="65">
        <f aca="true" t="shared" si="20" ref="AW6:AW22">AV6*1</f>
        <v>0</v>
      </c>
      <c r="AX6" s="65">
        <f aca="true" t="shared" si="21" ref="AX6:AX22">IF(AI6+AK6+AM6+AO6+AQ6+AS6+AU6+AW6&gt;10,10,AI6+AK6+AM6+AO6+AQ6+AS6+AU6+AW6)</f>
        <v>0</v>
      </c>
      <c r="AY6" s="149">
        <f aca="true" t="shared" si="22" ref="AY6:AY22">AG6+AX6</f>
        <v>12</v>
      </c>
      <c r="AZ6" s="149">
        <f aca="true" t="shared" si="23" ref="AZ6:AZ22">S6+AB6+AY6</f>
        <v>191</v>
      </c>
    </row>
    <row r="7" spans="1:52" s="118" customFormat="1" ht="14.25">
      <c r="A7" s="109">
        <v>2</v>
      </c>
      <c r="B7" s="105" t="s">
        <v>38</v>
      </c>
      <c r="C7" s="106">
        <v>21542</v>
      </c>
      <c r="D7" s="105" t="s">
        <v>26</v>
      </c>
      <c r="E7" s="105" t="s">
        <v>29</v>
      </c>
      <c r="F7" s="105" t="s">
        <v>27</v>
      </c>
      <c r="G7" s="109">
        <v>16</v>
      </c>
      <c r="H7" s="109">
        <f t="shared" si="0"/>
        <v>96</v>
      </c>
      <c r="I7" s="109"/>
      <c r="J7" s="109">
        <f t="shared" si="1"/>
        <v>0</v>
      </c>
      <c r="K7" s="109">
        <v>22</v>
      </c>
      <c r="L7" s="109">
        <f t="shared" si="2"/>
        <v>48</v>
      </c>
      <c r="M7" s="109"/>
      <c r="N7" s="109">
        <f t="shared" si="3"/>
        <v>0</v>
      </c>
      <c r="O7" s="109">
        <v>5</v>
      </c>
      <c r="P7" s="109">
        <f t="shared" si="4"/>
        <v>10</v>
      </c>
      <c r="Q7" s="109">
        <v>7</v>
      </c>
      <c r="R7" s="109">
        <f t="shared" si="5"/>
        <v>21</v>
      </c>
      <c r="S7" s="109">
        <f t="shared" si="6"/>
        <v>175</v>
      </c>
      <c r="T7" s="109"/>
      <c r="U7" s="109">
        <f t="shared" si="7"/>
        <v>0</v>
      </c>
      <c r="V7" s="109"/>
      <c r="W7" s="109">
        <f t="shared" si="8"/>
        <v>0</v>
      </c>
      <c r="X7" s="109"/>
      <c r="Y7" s="109">
        <f t="shared" si="9"/>
        <v>0</v>
      </c>
      <c r="Z7" s="109"/>
      <c r="AA7" s="109">
        <f t="shared" si="10"/>
        <v>0</v>
      </c>
      <c r="AB7" s="109">
        <f t="shared" si="11"/>
        <v>0</v>
      </c>
      <c r="AC7" s="109"/>
      <c r="AD7" s="109"/>
      <c r="AE7" s="109"/>
      <c r="AF7" s="109">
        <v>1</v>
      </c>
      <c r="AG7" s="109">
        <f t="shared" si="12"/>
        <v>12</v>
      </c>
      <c r="AH7" s="109"/>
      <c r="AI7" s="109">
        <f t="shared" si="13"/>
        <v>0</v>
      </c>
      <c r="AJ7" s="109"/>
      <c r="AK7" s="109">
        <f t="shared" si="14"/>
        <v>0</v>
      </c>
      <c r="AL7" s="109"/>
      <c r="AM7" s="109">
        <f t="shared" si="15"/>
        <v>0</v>
      </c>
      <c r="AN7" s="109"/>
      <c r="AO7" s="109">
        <f t="shared" si="16"/>
        <v>0</v>
      </c>
      <c r="AP7" s="109"/>
      <c r="AQ7" s="109">
        <f t="shared" si="17"/>
        <v>0</v>
      </c>
      <c r="AR7" s="109"/>
      <c r="AS7" s="109">
        <f t="shared" si="18"/>
        <v>0</v>
      </c>
      <c r="AT7" s="109"/>
      <c r="AU7" s="65">
        <f t="shared" si="19"/>
        <v>0</v>
      </c>
      <c r="AV7" s="109"/>
      <c r="AW7" s="65">
        <f t="shared" si="20"/>
        <v>0</v>
      </c>
      <c r="AX7" s="65">
        <f t="shared" si="21"/>
        <v>0</v>
      </c>
      <c r="AY7" s="149">
        <f t="shared" si="22"/>
        <v>12</v>
      </c>
      <c r="AZ7" s="149">
        <f t="shared" si="23"/>
        <v>187</v>
      </c>
    </row>
    <row r="8" spans="1:52" s="118" customFormat="1" ht="14.25">
      <c r="A8" s="109">
        <v>3</v>
      </c>
      <c r="B8" s="105" t="s">
        <v>42</v>
      </c>
      <c r="C8" s="106">
        <v>21607</v>
      </c>
      <c r="D8" s="105" t="s">
        <v>26</v>
      </c>
      <c r="E8" s="105" t="s">
        <v>29</v>
      </c>
      <c r="F8" s="105" t="s">
        <v>27</v>
      </c>
      <c r="G8" s="109">
        <v>16</v>
      </c>
      <c r="H8" s="109">
        <f t="shared" si="0"/>
        <v>96</v>
      </c>
      <c r="I8" s="109"/>
      <c r="J8" s="109">
        <f t="shared" si="1"/>
        <v>0</v>
      </c>
      <c r="K8" s="109">
        <v>21</v>
      </c>
      <c r="L8" s="109">
        <f t="shared" si="2"/>
        <v>46</v>
      </c>
      <c r="M8" s="109"/>
      <c r="N8" s="109">
        <f t="shared" si="3"/>
        <v>0</v>
      </c>
      <c r="O8" s="109">
        <v>5</v>
      </c>
      <c r="P8" s="109">
        <f t="shared" si="4"/>
        <v>10</v>
      </c>
      <c r="Q8" s="109">
        <v>7</v>
      </c>
      <c r="R8" s="109">
        <f t="shared" si="5"/>
        <v>21</v>
      </c>
      <c r="S8" s="109">
        <f t="shared" si="6"/>
        <v>173</v>
      </c>
      <c r="T8" s="109"/>
      <c r="U8" s="109">
        <f t="shared" si="7"/>
        <v>0</v>
      </c>
      <c r="V8" s="109"/>
      <c r="W8" s="109">
        <f t="shared" si="8"/>
        <v>0</v>
      </c>
      <c r="X8" s="109"/>
      <c r="Y8" s="109">
        <f t="shared" si="9"/>
        <v>0</v>
      </c>
      <c r="Z8" s="109"/>
      <c r="AA8" s="109">
        <f t="shared" si="10"/>
        <v>0</v>
      </c>
      <c r="AB8" s="109">
        <f t="shared" si="11"/>
        <v>0</v>
      </c>
      <c r="AC8" s="109"/>
      <c r="AD8" s="109"/>
      <c r="AE8" s="109"/>
      <c r="AF8" s="109">
        <v>1</v>
      </c>
      <c r="AG8" s="109">
        <f t="shared" si="12"/>
        <v>12</v>
      </c>
      <c r="AH8" s="109"/>
      <c r="AI8" s="109">
        <f t="shared" si="13"/>
        <v>0</v>
      </c>
      <c r="AJ8" s="109"/>
      <c r="AK8" s="109">
        <f t="shared" si="14"/>
        <v>0</v>
      </c>
      <c r="AL8" s="109"/>
      <c r="AM8" s="109">
        <f t="shared" si="15"/>
        <v>0</v>
      </c>
      <c r="AN8" s="109"/>
      <c r="AO8" s="109">
        <f t="shared" si="16"/>
        <v>0</v>
      </c>
      <c r="AP8" s="109"/>
      <c r="AQ8" s="109">
        <f t="shared" si="17"/>
        <v>0</v>
      </c>
      <c r="AR8" s="109"/>
      <c r="AS8" s="109">
        <f t="shared" si="18"/>
        <v>0</v>
      </c>
      <c r="AT8" s="109"/>
      <c r="AU8" s="65">
        <f t="shared" si="19"/>
        <v>0</v>
      </c>
      <c r="AV8" s="109"/>
      <c r="AW8" s="65">
        <f t="shared" si="20"/>
        <v>0</v>
      </c>
      <c r="AX8" s="65">
        <f t="shared" si="21"/>
        <v>0</v>
      </c>
      <c r="AY8" s="149">
        <f t="shared" si="22"/>
        <v>12</v>
      </c>
      <c r="AZ8" s="149">
        <f t="shared" si="23"/>
        <v>185</v>
      </c>
    </row>
    <row r="9" spans="1:52" s="118" customFormat="1" ht="14.25">
      <c r="A9" s="109">
        <v>4</v>
      </c>
      <c r="B9" s="105" t="s">
        <v>33</v>
      </c>
      <c r="C9" s="106">
        <v>21310</v>
      </c>
      <c r="D9" s="105" t="s">
        <v>34</v>
      </c>
      <c r="E9" s="105" t="s">
        <v>29</v>
      </c>
      <c r="F9" s="105" t="s">
        <v>27</v>
      </c>
      <c r="G9" s="109">
        <v>16</v>
      </c>
      <c r="H9" s="109">
        <f t="shared" si="0"/>
        <v>96</v>
      </c>
      <c r="I9" s="109"/>
      <c r="J9" s="109">
        <f t="shared" si="1"/>
        <v>0</v>
      </c>
      <c r="K9" s="109">
        <v>17</v>
      </c>
      <c r="L9" s="109">
        <f t="shared" si="2"/>
        <v>38</v>
      </c>
      <c r="M9" s="109"/>
      <c r="N9" s="109">
        <f t="shared" si="3"/>
        <v>0</v>
      </c>
      <c r="O9" s="109">
        <v>5</v>
      </c>
      <c r="P9" s="109">
        <f t="shared" si="4"/>
        <v>10</v>
      </c>
      <c r="Q9" s="109">
        <v>7</v>
      </c>
      <c r="R9" s="109">
        <f t="shared" si="5"/>
        <v>21</v>
      </c>
      <c r="S9" s="109">
        <f t="shared" si="6"/>
        <v>165</v>
      </c>
      <c r="T9" s="109"/>
      <c r="U9" s="109">
        <f t="shared" si="7"/>
        <v>0</v>
      </c>
      <c r="V9" s="109"/>
      <c r="W9" s="109">
        <f t="shared" si="8"/>
        <v>0</v>
      </c>
      <c r="X9" s="109"/>
      <c r="Y9" s="109">
        <f t="shared" si="9"/>
        <v>0</v>
      </c>
      <c r="Z9" s="109"/>
      <c r="AA9" s="109">
        <f t="shared" si="10"/>
        <v>0</v>
      </c>
      <c r="AB9" s="109">
        <f t="shared" si="11"/>
        <v>0</v>
      </c>
      <c r="AC9" s="109"/>
      <c r="AD9" s="109"/>
      <c r="AE9" s="109"/>
      <c r="AF9" s="109">
        <v>1</v>
      </c>
      <c r="AG9" s="109">
        <f t="shared" si="12"/>
        <v>12</v>
      </c>
      <c r="AH9" s="109"/>
      <c r="AI9" s="109">
        <f t="shared" si="13"/>
        <v>0</v>
      </c>
      <c r="AJ9" s="109">
        <v>1</v>
      </c>
      <c r="AK9" s="109">
        <f t="shared" si="14"/>
        <v>3</v>
      </c>
      <c r="AL9" s="109"/>
      <c r="AM9" s="109">
        <f t="shared" si="15"/>
        <v>0</v>
      </c>
      <c r="AN9" s="109"/>
      <c r="AO9" s="109">
        <f t="shared" si="16"/>
        <v>0</v>
      </c>
      <c r="AP9" s="109"/>
      <c r="AQ9" s="109">
        <f t="shared" si="17"/>
        <v>0</v>
      </c>
      <c r="AR9" s="109"/>
      <c r="AS9" s="109">
        <f t="shared" si="18"/>
        <v>0</v>
      </c>
      <c r="AT9" s="109"/>
      <c r="AU9" s="65">
        <f t="shared" si="19"/>
        <v>0</v>
      </c>
      <c r="AV9" s="109"/>
      <c r="AW9" s="65">
        <f t="shared" si="20"/>
        <v>0</v>
      </c>
      <c r="AX9" s="65">
        <f t="shared" si="21"/>
        <v>3</v>
      </c>
      <c r="AY9" s="149">
        <f t="shared" si="22"/>
        <v>15</v>
      </c>
      <c r="AZ9" s="149">
        <f t="shared" si="23"/>
        <v>180</v>
      </c>
    </row>
    <row r="10" spans="1:52" s="118" customFormat="1" ht="14.25">
      <c r="A10" s="109">
        <v>5</v>
      </c>
      <c r="B10" s="105" t="s">
        <v>28</v>
      </c>
      <c r="C10" s="106">
        <v>21773</v>
      </c>
      <c r="D10" s="105" t="s">
        <v>26</v>
      </c>
      <c r="E10" s="105" t="s">
        <v>29</v>
      </c>
      <c r="F10" s="105" t="s">
        <v>27</v>
      </c>
      <c r="G10" s="109">
        <v>16</v>
      </c>
      <c r="H10" s="109">
        <f t="shared" si="0"/>
        <v>96</v>
      </c>
      <c r="I10" s="109"/>
      <c r="J10" s="109">
        <f t="shared" si="1"/>
        <v>0</v>
      </c>
      <c r="K10" s="109">
        <v>18</v>
      </c>
      <c r="L10" s="109">
        <f t="shared" si="2"/>
        <v>40</v>
      </c>
      <c r="M10" s="109"/>
      <c r="N10" s="109">
        <f t="shared" si="3"/>
        <v>0</v>
      </c>
      <c r="O10" s="109">
        <v>5</v>
      </c>
      <c r="P10" s="109">
        <f t="shared" si="4"/>
        <v>10</v>
      </c>
      <c r="Q10" s="109">
        <v>7</v>
      </c>
      <c r="R10" s="109">
        <f t="shared" si="5"/>
        <v>21</v>
      </c>
      <c r="S10" s="109">
        <f t="shared" si="6"/>
        <v>167</v>
      </c>
      <c r="T10" s="109"/>
      <c r="U10" s="109">
        <f t="shared" si="7"/>
        <v>0</v>
      </c>
      <c r="V10" s="109"/>
      <c r="W10" s="109">
        <f t="shared" si="8"/>
        <v>0</v>
      </c>
      <c r="X10" s="109"/>
      <c r="Y10" s="109">
        <f t="shared" si="9"/>
        <v>0</v>
      </c>
      <c r="Z10" s="109"/>
      <c r="AA10" s="109">
        <f t="shared" si="10"/>
        <v>0</v>
      </c>
      <c r="AB10" s="109">
        <f t="shared" si="11"/>
        <v>0</v>
      </c>
      <c r="AC10" s="109"/>
      <c r="AD10" s="109"/>
      <c r="AE10" s="109"/>
      <c r="AF10" s="109">
        <v>1</v>
      </c>
      <c r="AG10" s="109">
        <f t="shared" si="12"/>
        <v>12</v>
      </c>
      <c r="AH10" s="109"/>
      <c r="AI10" s="109">
        <f t="shared" si="13"/>
        <v>0</v>
      </c>
      <c r="AJ10" s="109"/>
      <c r="AK10" s="109">
        <f t="shared" si="14"/>
        <v>0</v>
      </c>
      <c r="AL10" s="109"/>
      <c r="AM10" s="109">
        <f t="shared" si="15"/>
        <v>0</v>
      </c>
      <c r="AN10" s="109"/>
      <c r="AO10" s="109">
        <f t="shared" si="16"/>
        <v>0</v>
      </c>
      <c r="AP10" s="109"/>
      <c r="AQ10" s="109">
        <f t="shared" si="17"/>
        <v>0</v>
      </c>
      <c r="AR10" s="109"/>
      <c r="AS10" s="109">
        <f t="shared" si="18"/>
        <v>0</v>
      </c>
      <c r="AT10" s="109"/>
      <c r="AU10" s="65">
        <f t="shared" si="19"/>
        <v>0</v>
      </c>
      <c r="AV10" s="109"/>
      <c r="AW10" s="65">
        <f t="shared" si="20"/>
        <v>0</v>
      </c>
      <c r="AX10" s="65">
        <f t="shared" si="21"/>
        <v>0</v>
      </c>
      <c r="AY10" s="149">
        <f t="shared" si="22"/>
        <v>12</v>
      </c>
      <c r="AZ10" s="149">
        <f t="shared" si="23"/>
        <v>179</v>
      </c>
    </row>
    <row r="11" spans="1:52" s="118" customFormat="1" ht="14.25">
      <c r="A11" s="109">
        <v>6</v>
      </c>
      <c r="B11" s="105" t="s">
        <v>37</v>
      </c>
      <c r="C11" s="106">
        <v>21970</v>
      </c>
      <c r="D11" s="105" t="s">
        <v>26</v>
      </c>
      <c r="E11" s="105" t="s">
        <v>29</v>
      </c>
      <c r="F11" s="105" t="s">
        <v>27</v>
      </c>
      <c r="G11" s="109">
        <v>16</v>
      </c>
      <c r="H11" s="109">
        <f t="shared" si="0"/>
        <v>96</v>
      </c>
      <c r="I11" s="109"/>
      <c r="J11" s="109">
        <f t="shared" si="1"/>
        <v>0</v>
      </c>
      <c r="K11" s="109">
        <v>17</v>
      </c>
      <c r="L11" s="109">
        <f t="shared" si="2"/>
        <v>38</v>
      </c>
      <c r="M11" s="109"/>
      <c r="N11" s="109">
        <f t="shared" si="3"/>
        <v>0</v>
      </c>
      <c r="O11" s="109">
        <v>5</v>
      </c>
      <c r="P11" s="109">
        <f t="shared" si="4"/>
        <v>10</v>
      </c>
      <c r="Q11" s="109">
        <v>7</v>
      </c>
      <c r="R11" s="109">
        <f t="shared" si="5"/>
        <v>21</v>
      </c>
      <c r="S11" s="109">
        <f t="shared" si="6"/>
        <v>165</v>
      </c>
      <c r="T11" s="109"/>
      <c r="U11" s="109">
        <f t="shared" si="7"/>
        <v>0</v>
      </c>
      <c r="V11" s="109"/>
      <c r="W11" s="109">
        <f t="shared" si="8"/>
        <v>0</v>
      </c>
      <c r="X11" s="109"/>
      <c r="Y11" s="109">
        <f t="shared" si="9"/>
        <v>0</v>
      </c>
      <c r="Z11" s="109"/>
      <c r="AA11" s="109">
        <f t="shared" si="10"/>
        <v>0</v>
      </c>
      <c r="AB11" s="109">
        <f t="shared" si="11"/>
        <v>0</v>
      </c>
      <c r="AC11" s="109"/>
      <c r="AD11" s="109"/>
      <c r="AE11" s="109"/>
      <c r="AF11" s="109">
        <v>1</v>
      </c>
      <c r="AG11" s="109">
        <f t="shared" si="12"/>
        <v>12</v>
      </c>
      <c r="AH11" s="109"/>
      <c r="AI11" s="109">
        <f t="shared" si="13"/>
        <v>0</v>
      </c>
      <c r="AJ11" s="109"/>
      <c r="AK11" s="109">
        <f t="shared" si="14"/>
        <v>0</v>
      </c>
      <c r="AL11" s="109"/>
      <c r="AM11" s="109">
        <f t="shared" si="15"/>
        <v>0</v>
      </c>
      <c r="AN11" s="109"/>
      <c r="AO11" s="109">
        <f t="shared" si="16"/>
        <v>0</v>
      </c>
      <c r="AP11" s="109"/>
      <c r="AQ11" s="109">
        <f t="shared" si="17"/>
        <v>0</v>
      </c>
      <c r="AR11" s="109"/>
      <c r="AS11" s="109">
        <f t="shared" si="18"/>
        <v>0</v>
      </c>
      <c r="AT11" s="109"/>
      <c r="AU11" s="65">
        <f t="shared" si="19"/>
        <v>0</v>
      </c>
      <c r="AV11" s="109"/>
      <c r="AW11" s="65">
        <f t="shared" si="20"/>
        <v>0</v>
      </c>
      <c r="AX11" s="65">
        <f t="shared" si="21"/>
        <v>0</v>
      </c>
      <c r="AY11" s="149">
        <f t="shared" si="22"/>
        <v>12</v>
      </c>
      <c r="AZ11" s="149">
        <f t="shared" si="23"/>
        <v>177</v>
      </c>
    </row>
    <row r="12" spans="1:52" s="118" customFormat="1" ht="14.25">
      <c r="A12" s="109">
        <v>7</v>
      </c>
      <c r="B12" s="105" t="s">
        <v>39</v>
      </c>
      <c r="C12" s="106">
        <v>21831</v>
      </c>
      <c r="D12" s="105" t="s">
        <v>35</v>
      </c>
      <c r="E12" s="105" t="s">
        <v>29</v>
      </c>
      <c r="F12" s="105" t="s">
        <v>27</v>
      </c>
      <c r="G12" s="109">
        <v>14</v>
      </c>
      <c r="H12" s="109">
        <f t="shared" si="0"/>
        <v>84</v>
      </c>
      <c r="I12" s="109"/>
      <c r="J12" s="109">
        <f t="shared" si="1"/>
        <v>0</v>
      </c>
      <c r="K12" s="109">
        <v>19</v>
      </c>
      <c r="L12" s="109">
        <f t="shared" si="2"/>
        <v>42</v>
      </c>
      <c r="M12" s="109"/>
      <c r="N12" s="109">
        <f t="shared" si="3"/>
        <v>0</v>
      </c>
      <c r="O12" s="109">
        <v>5</v>
      </c>
      <c r="P12" s="109">
        <f t="shared" si="4"/>
        <v>10</v>
      </c>
      <c r="Q12" s="109">
        <v>7</v>
      </c>
      <c r="R12" s="109">
        <f t="shared" si="5"/>
        <v>21</v>
      </c>
      <c r="S12" s="109">
        <f t="shared" si="6"/>
        <v>157</v>
      </c>
      <c r="T12" s="109"/>
      <c r="U12" s="109">
        <f t="shared" si="7"/>
        <v>0</v>
      </c>
      <c r="V12" s="109"/>
      <c r="W12" s="109">
        <f t="shared" si="8"/>
        <v>0</v>
      </c>
      <c r="X12" s="109">
        <v>1</v>
      </c>
      <c r="Y12" s="109">
        <f t="shared" si="9"/>
        <v>3</v>
      </c>
      <c r="Z12" s="109"/>
      <c r="AA12" s="109">
        <f t="shared" si="10"/>
        <v>0</v>
      </c>
      <c r="AB12" s="109">
        <f t="shared" si="11"/>
        <v>3</v>
      </c>
      <c r="AC12" s="109"/>
      <c r="AD12" s="109"/>
      <c r="AE12" s="109"/>
      <c r="AF12" s="109">
        <v>1</v>
      </c>
      <c r="AG12" s="109">
        <f t="shared" si="12"/>
        <v>12</v>
      </c>
      <c r="AH12" s="109"/>
      <c r="AI12" s="109">
        <f t="shared" si="13"/>
        <v>0</v>
      </c>
      <c r="AJ12" s="109"/>
      <c r="AK12" s="109">
        <f t="shared" si="14"/>
        <v>0</v>
      </c>
      <c r="AL12" s="109"/>
      <c r="AM12" s="109">
        <f t="shared" si="15"/>
        <v>0</v>
      </c>
      <c r="AN12" s="109"/>
      <c r="AO12" s="109">
        <f t="shared" si="16"/>
        <v>0</v>
      </c>
      <c r="AP12" s="109"/>
      <c r="AQ12" s="109">
        <f t="shared" si="17"/>
        <v>0</v>
      </c>
      <c r="AR12" s="109"/>
      <c r="AS12" s="109">
        <f t="shared" si="18"/>
        <v>0</v>
      </c>
      <c r="AT12" s="109"/>
      <c r="AU12" s="65">
        <f t="shared" si="19"/>
        <v>0</v>
      </c>
      <c r="AV12" s="109"/>
      <c r="AW12" s="65">
        <f t="shared" si="20"/>
        <v>0</v>
      </c>
      <c r="AX12" s="65">
        <f t="shared" si="21"/>
        <v>0</v>
      </c>
      <c r="AY12" s="149">
        <f t="shared" si="22"/>
        <v>12</v>
      </c>
      <c r="AZ12" s="149">
        <f t="shared" si="23"/>
        <v>172</v>
      </c>
    </row>
    <row r="13" spans="1:52" s="118" customFormat="1" ht="14.25">
      <c r="A13" s="109">
        <v>8</v>
      </c>
      <c r="B13" s="105" t="s">
        <v>41</v>
      </c>
      <c r="C13" s="106">
        <v>22597</v>
      </c>
      <c r="D13" s="105" t="s">
        <v>26</v>
      </c>
      <c r="E13" s="105" t="s">
        <v>29</v>
      </c>
      <c r="F13" s="105" t="s">
        <v>27</v>
      </c>
      <c r="G13" s="109">
        <v>14</v>
      </c>
      <c r="H13" s="109">
        <f t="shared" si="0"/>
        <v>84</v>
      </c>
      <c r="I13" s="109"/>
      <c r="J13" s="109">
        <f t="shared" si="1"/>
        <v>0</v>
      </c>
      <c r="K13" s="109">
        <v>20</v>
      </c>
      <c r="L13" s="109">
        <f t="shared" si="2"/>
        <v>44</v>
      </c>
      <c r="M13" s="109"/>
      <c r="N13" s="109">
        <f t="shared" si="3"/>
        <v>0</v>
      </c>
      <c r="O13" s="109">
        <v>5</v>
      </c>
      <c r="P13" s="109">
        <f t="shared" si="4"/>
        <v>10</v>
      </c>
      <c r="Q13" s="109">
        <v>7</v>
      </c>
      <c r="R13" s="109">
        <f t="shared" si="5"/>
        <v>21</v>
      </c>
      <c r="S13" s="109">
        <f t="shared" si="6"/>
        <v>159</v>
      </c>
      <c r="T13" s="109"/>
      <c r="U13" s="109">
        <f t="shared" si="7"/>
        <v>0</v>
      </c>
      <c r="V13" s="109"/>
      <c r="W13" s="109">
        <f t="shared" si="8"/>
        <v>0</v>
      </c>
      <c r="X13" s="109"/>
      <c r="Y13" s="109">
        <f t="shared" si="9"/>
        <v>0</v>
      </c>
      <c r="Z13" s="109"/>
      <c r="AA13" s="109">
        <f t="shared" si="10"/>
        <v>0</v>
      </c>
      <c r="AB13" s="109">
        <f t="shared" si="11"/>
        <v>0</v>
      </c>
      <c r="AC13" s="109"/>
      <c r="AD13" s="109"/>
      <c r="AE13" s="109"/>
      <c r="AF13" s="109">
        <v>1</v>
      </c>
      <c r="AG13" s="109">
        <f t="shared" si="12"/>
        <v>12</v>
      </c>
      <c r="AH13" s="109"/>
      <c r="AI13" s="109">
        <f t="shared" si="13"/>
        <v>0</v>
      </c>
      <c r="AJ13" s="109"/>
      <c r="AK13" s="109">
        <f t="shared" si="14"/>
        <v>0</v>
      </c>
      <c r="AL13" s="109"/>
      <c r="AM13" s="109">
        <f t="shared" si="15"/>
        <v>0</v>
      </c>
      <c r="AN13" s="109"/>
      <c r="AO13" s="109">
        <f t="shared" si="16"/>
        <v>0</v>
      </c>
      <c r="AP13" s="109"/>
      <c r="AQ13" s="109">
        <f t="shared" si="17"/>
        <v>0</v>
      </c>
      <c r="AR13" s="109"/>
      <c r="AS13" s="109">
        <f t="shared" si="18"/>
        <v>0</v>
      </c>
      <c r="AT13" s="109"/>
      <c r="AU13" s="65">
        <f t="shared" si="19"/>
        <v>0</v>
      </c>
      <c r="AV13" s="109"/>
      <c r="AW13" s="65">
        <f t="shared" si="20"/>
        <v>0</v>
      </c>
      <c r="AX13" s="65">
        <f t="shared" si="21"/>
        <v>0</v>
      </c>
      <c r="AY13" s="149">
        <f t="shared" si="22"/>
        <v>12</v>
      </c>
      <c r="AZ13" s="149">
        <f t="shared" si="23"/>
        <v>171</v>
      </c>
    </row>
    <row r="14" spans="1:52" s="118" customFormat="1" ht="14.25">
      <c r="A14" s="109">
        <v>9</v>
      </c>
      <c r="B14" s="105" t="s">
        <v>40</v>
      </c>
      <c r="C14" s="106">
        <v>22466</v>
      </c>
      <c r="D14" s="105" t="s">
        <v>26</v>
      </c>
      <c r="E14" s="105" t="s">
        <v>29</v>
      </c>
      <c r="F14" s="105" t="s">
        <v>27</v>
      </c>
      <c r="G14" s="109">
        <v>15</v>
      </c>
      <c r="H14" s="109">
        <f t="shared" si="0"/>
        <v>90</v>
      </c>
      <c r="I14" s="109"/>
      <c r="J14" s="109">
        <f t="shared" si="1"/>
        <v>0</v>
      </c>
      <c r="K14" s="109">
        <v>18</v>
      </c>
      <c r="L14" s="109">
        <f t="shared" si="2"/>
        <v>40</v>
      </c>
      <c r="M14" s="109"/>
      <c r="N14" s="109">
        <f t="shared" si="3"/>
        <v>0</v>
      </c>
      <c r="O14" s="109">
        <v>5</v>
      </c>
      <c r="P14" s="109">
        <f t="shared" si="4"/>
        <v>10</v>
      </c>
      <c r="Q14" s="109">
        <v>6</v>
      </c>
      <c r="R14" s="109">
        <f t="shared" si="5"/>
        <v>18</v>
      </c>
      <c r="S14" s="109">
        <f t="shared" si="6"/>
        <v>158</v>
      </c>
      <c r="T14" s="109"/>
      <c r="U14" s="109">
        <f t="shared" si="7"/>
        <v>0</v>
      </c>
      <c r="V14" s="109"/>
      <c r="W14" s="109">
        <f t="shared" si="8"/>
        <v>0</v>
      </c>
      <c r="X14" s="109"/>
      <c r="Y14" s="109">
        <f t="shared" si="9"/>
        <v>0</v>
      </c>
      <c r="Z14" s="109"/>
      <c r="AA14" s="109">
        <f t="shared" si="10"/>
        <v>0</v>
      </c>
      <c r="AB14" s="109">
        <f t="shared" si="11"/>
        <v>0</v>
      </c>
      <c r="AC14" s="109"/>
      <c r="AD14" s="109"/>
      <c r="AE14" s="109"/>
      <c r="AF14" s="109">
        <v>1</v>
      </c>
      <c r="AG14" s="109">
        <f t="shared" si="12"/>
        <v>12</v>
      </c>
      <c r="AH14" s="109"/>
      <c r="AI14" s="109">
        <f t="shared" si="13"/>
        <v>0</v>
      </c>
      <c r="AJ14" s="109"/>
      <c r="AK14" s="109">
        <f t="shared" si="14"/>
        <v>0</v>
      </c>
      <c r="AL14" s="109"/>
      <c r="AM14" s="109">
        <f t="shared" si="15"/>
        <v>0</v>
      </c>
      <c r="AN14" s="109"/>
      <c r="AO14" s="109">
        <f t="shared" si="16"/>
        <v>0</v>
      </c>
      <c r="AP14" s="109"/>
      <c r="AQ14" s="109">
        <f t="shared" si="17"/>
        <v>0</v>
      </c>
      <c r="AR14" s="109"/>
      <c r="AS14" s="109">
        <f t="shared" si="18"/>
        <v>0</v>
      </c>
      <c r="AT14" s="109"/>
      <c r="AU14" s="65">
        <f t="shared" si="19"/>
        <v>0</v>
      </c>
      <c r="AV14" s="109"/>
      <c r="AW14" s="65">
        <f t="shared" si="20"/>
        <v>0</v>
      </c>
      <c r="AX14" s="65">
        <f t="shared" si="21"/>
        <v>0</v>
      </c>
      <c r="AY14" s="149">
        <f t="shared" si="22"/>
        <v>12</v>
      </c>
      <c r="AZ14" s="149">
        <f t="shared" si="23"/>
        <v>170</v>
      </c>
    </row>
    <row r="15" spans="1:52" s="118" customFormat="1" ht="14.25">
      <c r="A15" s="109">
        <v>10</v>
      </c>
      <c r="B15" s="105" t="s">
        <v>32</v>
      </c>
      <c r="C15" s="106">
        <v>21028</v>
      </c>
      <c r="D15" s="105" t="s">
        <v>26</v>
      </c>
      <c r="E15" s="105" t="s">
        <v>29</v>
      </c>
      <c r="F15" s="105" t="s">
        <v>27</v>
      </c>
      <c r="G15" s="109">
        <v>15</v>
      </c>
      <c r="H15" s="109">
        <f t="shared" si="0"/>
        <v>90</v>
      </c>
      <c r="I15" s="109"/>
      <c r="J15" s="109">
        <f t="shared" si="1"/>
        <v>0</v>
      </c>
      <c r="K15" s="109">
        <v>17</v>
      </c>
      <c r="L15" s="109">
        <f t="shared" si="2"/>
        <v>38</v>
      </c>
      <c r="M15" s="109"/>
      <c r="N15" s="109">
        <f t="shared" si="3"/>
        <v>0</v>
      </c>
      <c r="O15" s="109">
        <v>5</v>
      </c>
      <c r="P15" s="109">
        <f t="shared" si="4"/>
        <v>10</v>
      </c>
      <c r="Q15" s="109">
        <v>6</v>
      </c>
      <c r="R15" s="109">
        <f t="shared" si="5"/>
        <v>18</v>
      </c>
      <c r="S15" s="109">
        <f t="shared" si="6"/>
        <v>156</v>
      </c>
      <c r="T15" s="109"/>
      <c r="U15" s="109">
        <f t="shared" si="7"/>
        <v>0</v>
      </c>
      <c r="V15" s="109"/>
      <c r="W15" s="109">
        <f t="shared" si="8"/>
        <v>0</v>
      </c>
      <c r="X15" s="109"/>
      <c r="Y15" s="109">
        <f t="shared" si="9"/>
        <v>0</v>
      </c>
      <c r="Z15" s="109"/>
      <c r="AA15" s="109">
        <f t="shared" si="10"/>
        <v>0</v>
      </c>
      <c r="AB15" s="109">
        <f t="shared" si="11"/>
        <v>0</v>
      </c>
      <c r="AC15" s="109"/>
      <c r="AD15" s="109"/>
      <c r="AE15" s="109"/>
      <c r="AF15" s="109">
        <v>1</v>
      </c>
      <c r="AG15" s="109">
        <f t="shared" si="12"/>
        <v>12</v>
      </c>
      <c r="AH15" s="109"/>
      <c r="AI15" s="109">
        <f t="shared" si="13"/>
        <v>0</v>
      </c>
      <c r="AJ15" s="109"/>
      <c r="AK15" s="109">
        <f t="shared" si="14"/>
        <v>0</v>
      </c>
      <c r="AL15" s="109"/>
      <c r="AM15" s="109">
        <f t="shared" si="15"/>
        <v>0</v>
      </c>
      <c r="AN15" s="109"/>
      <c r="AO15" s="109">
        <f t="shared" si="16"/>
        <v>0</v>
      </c>
      <c r="AP15" s="109"/>
      <c r="AQ15" s="109">
        <f t="shared" si="17"/>
        <v>0</v>
      </c>
      <c r="AR15" s="109"/>
      <c r="AS15" s="109">
        <f t="shared" si="18"/>
        <v>0</v>
      </c>
      <c r="AT15" s="109"/>
      <c r="AU15" s="65">
        <f t="shared" si="19"/>
        <v>0</v>
      </c>
      <c r="AV15" s="109"/>
      <c r="AW15" s="65">
        <f t="shared" si="20"/>
        <v>0</v>
      </c>
      <c r="AX15" s="65">
        <f t="shared" si="21"/>
        <v>0</v>
      </c>
      <c r="AY15" s="149">
        <f t="shared" si="22"/>
        <v>12</v>
      </c>
      <c r="AZ15" s="149">
        <f t="shared" si="23"/>
        <v>168</v>
      </c>
    </row>
    <row r="16" spans="1:52" s="118" customFormat="1" ht="14.25">
      <c r="A16" s="109">
        <v>11</v>
      </c>
      <c r="B16" s="105" t="s">
        <v>235</v>
      </c>
      <c r="C16" s="106">
        <v>22579</v>
      </c>
      <c r="D16" s="105" t="s">
        <v>26</v>
      </c>
      <c r="E16" s="105" t="s">
        <v>29</v>
      </c>
      <c r="F16" s="105" t="s">
        <v>27</v>
      </c>
      <c r="G16" s="109">
        <v>14</v>
      </c>
      <c r="H16" s="109">
        <f t="shared" si="0"/>
        <v>84</v>
      </c>
      <c r="I16" s="109"/>
      <c r="J16" s="109">
        <f t="shared" si="1"/>
        <v>0</v>
      </c>
      <c r="K16" s="109">
        <v>13</v>
      </c>
      <c r="L16" s="109">
        <f t="shared" si="2"/>
        <v>30</v>
      </c>
      <c r="M16" s="109"/>
      <c r="N16" s="109">
        <f t="shared" si="3"/>
        <v>0</v>
      </c>
      <c r="O16" s="109">
        <v>5</v>
      </c>
      <c r="P16" s="109">
        <f t="shared" si="4"/>
        <v>10</v>
      </c>
      <c r="Q16" s="109">
        <v>7</v>
      </c>
      <c r="R16" s="109">
        <f t="shared" si="5"/>
        <v>21</v>
      </c>
      <c r="S16" s="109">
        <f t="shared" si="6"/>
        <v>145</v>
      </c>
      <c r="T16" s="109"/>
      <c r="U16" s="109">
        <f t="shared" si="7"/>
        <v>0</v>
      </c>
      <c r="V16" s="109"/>
      <c r="W16" s="109">
        <f t="shared" si="8"/>
        <v>0</v>
      </c>
      <c r="X16" s="109"/>
      <c r="Y16" s="109">
        <f t="shared" si="9"/>
        <v>0</v>
      </c>
      <c r="Z16" s="109"/>
      <c r="AA16" s="109">
        <f t="shared" si="10"/>
        <v>0</v>
      </c>
      <c r="AB16" s="109">
        <f t="shared" si="11"/>
        <v>0</v>
      </c>
      <c r="AC16" s="109"/>
      <c r="AD16" s="109"/>
      <c r="AE16" s="109"/>
      <c r="AF16" s="109">
        <v>1</v>
      </c>
      <c r="AG16" s="109">
        <f t="shared" si="12"/>
        <v>12</v>
      </c>
      <c r="AH16" s="109"/>
      <c r="AI16" s="109">
        <f t="shared" si="13"/>
        <v>0</v>
      </c>
      <c r="AJ16" s="109"/>
      <c r="AK16" s="109">
        <f t="shared" si="14"/>
        <v>0</v>
      </c>
      <c r="AL16" s="109"/>
      <c r="AM16" s="109">
        <f t="shared" si="15"/>
        <v>0</v>
      </c>
      <c r="AN16" s="109"/>
      <c r="AO16" s="109">
        <f t="shared" si="16"/>
        <v>0</v>
      </c>
      <c r="AP16" s="109"/>
      <c r="AQ16" s="109">
        <f t="shared" si="17"/>
        <v>0</v>
      </c>
      <c r="AR16" s="109"/>
      <c r="AS16" s="109">
        <f t="shared" si="18"/>
        <v>0</v>
      </c>
      <c r="AT16" s="109"/>
      <c r="AU16" s="65">
        <f t="shared" si="19"/>
        <v>0</v>
      </c>
      <c r="AV16" s="109"/>
      <c r="AW16" s="65">
        <f t="shared" si="20"/>
        <v>0</v>
      </c>
      <c r="AX16" s="65">
        <f t="shared" si="21"/>
        <v>0</v>
      </c>
      <c r="AY16" s="149">
        <f t="shared" si="22"/>
        <v>12</v>
      </c>
      <c r="AZ16" s="149">
        <f t="shared" si="23"/>
        <v>157</v>
      </c>
    </row>
    <row r="17" spans="1:52" s="118" customFormat="1" ht="14.25">
      <c r="A17" s="109">
        <v>12</v>
      </c>
      <c r="B17" s="105" t="s">
        <v>36</v>
      </c>
      <c r="C17" s="106">
        <v>22655</v>
      </c>
      <c r="D17" s="105" t="s">
        <v>26</v>
      </c>
      <c r="E17" s="105" t="s">
        <v>29</v>
      </c>
      <c r="F17" s="105" t="s">
        <v>27</v>
      </c>
      <c r="G17" s="109">
        <v>12</v>
      </c>
      <c r="H17" s="109">
        <f t="shared" si="0"/>
        <v>72</v>
      </c>
      <c r="I17" s="109"/>
      <c r="J17" s="109">
        <f t="shared" si="1"/>
        <v>0</v>
      </c>
      <c r="K17" s="109">
        <v>21</v>
      </c>
      <c r="L17" s="109">
        <f t="shared" si="2"/>
        <v>46</v>
      </c>
      <c r="M17" s="109"/>
      <c r="N17" s="109">
        <f t="shared" si="3"/>
        <v>0</v>
      </c>
      <c r="O17" s="109">
        <v>5</v>
      </c>
      <c r="P17" s="109">
        <f t="shared" si="4"/>
        <v>10</v>
      </c>
      <c r="Q17" s="109">
        <v>3</v>
      </c>
      <c r="R17" s="109">
        <f t="shared" si="5"/>
        <v>9</v>
      </c>
      <c r="S17" s="109">
        <f t="shared" si="6"/>
        <v>137</v>
      </c>
      <c r="T17" s="109"/>
      <c r="U17" s="109">
        <f t="shared" si="7"/>
        <v>0</v>
      </c>
      <c r="V17" s="109"/>
      <c r="W17" s="109">
        <f t="shared" si="8"/>
        <v>0</v>
      </c>
      <c r="X17" s="109"/>
      <c r="Y17" s="109">
        <f t="shared" si="9"/>
        <v>0</v>
      </c>
      <c r="Z17" s="109"/>
      <c r="AA17" s="109">
        <f t="shared" si="10"/>
        <v>0</v>
      </c>
      <c r="AB17" s="109">
        <f t="shared" si="11"/>
        <v>0</v>
      </c>
      <c r="AC17" s="109"/>
      <c r="AD17" s="109"/>
      <c r="AE17" s="109"/>
      <c r="AF17" s="109">
        <v>1</v>
      </c>
      <c r="AG17" s="109">
        <f t="shared" si="12"/>
        <v>12</v>
      </c>
      <c r="AH17" s="109"/>
      <c r="AI17" s="109">
        <f t="shared" si="13"/>
        <v>0</v>
      </c>
      <c r="AJ17" s="109"/>
      <c r="AK17" s="109">
        <f t="shared" si="14"/>
        <v>0</v>
      </c>
      <c r="AL17" s="109"/>
      <c r="AM17" s="109">
        <f t="shared" si="15"/>
        <v>0</v>
      </c>
      <c r="AN17" s="109"/>
      <c r="AO17" s="109">
        <f t="shared" si="16"/>
        <v>0</v>
      </c>
      <c r="AP17" s="109"/>
      <c r="AQ17" s="109">
        <f t="shared" si="17"/>
        <v>0</v>
      </c>
      <c r="AR17" s="109"/>
      <c r="AS17" s="109">
        <f t="shared" si="18"/>
        <v>0</v>
      </c>
      <c r="AT17" s="109"/>
      <c r="AU17" s="65">
        <f t="shared" si="19"/>
        <v>0</v>
      </c>
      <c r="AV17" s="109"/>
      <c r="AW17" s="65">
        <f t="shared" si="20"/>
        <v>0</v>
      </c>
      <c r="AX17" s="65">
        <f t="shared" si="21"/>
        <v>0</v>
      </c>
      <c r="AY17" s="149">
        <f t="shared" si="22"/>
        <v>12</v>
      </c>
      <c r="AZ17" s="149">
        <f t="shared" si="23"/>
        <v>149</v>
      </c>
    </row>
    <row r="18" spans="1:52" ht="14.25">
      <c r="A18" s="109">
        <v>13</v>
      </c>
      <c r="B18" s="105" t="s">
        <v>262</v>
      </c>
      <c r="C18" s="106">
        <v>21529</v>
      </c>
      <c r="D18" s="105" t="s">
        <v>26</v>
      </c>
      <c r="E18" s="105" t="s">
        <v>29</v>
      </c>
      <c r="F18" s="105" t="s">
        <v>27</v>
      </c>
      <c r="G18" s="109">
        <v>1</v>
      </c>
      <c r="H18" s="109">
        <f t="shared" si="0"/>
        <v>6</v>
      </c>
      <c r="I18" s="109"/>
      <c r="J18" s="109">
        <f t="shared" si="1"/>
        <v>0</v>
      </c>
      <c r="K18" s="109">
        <v>38</v>
      </c>
      <c r="L18" s="109">
        <f t="shared" si="2"/>
        <v>80</v>
      </c>
      <c r="M18" s="109"/>
      <c r="N18" s="109">
        <f t="shared" si="3"/>
        <v>0</v>
      </c>
      <c r="O18" s="109">
        <v>1</v>
      </c>
      <c r="P18" s="109">
        <f t="shared" si="4"/>
        <v>2</v>
      </c>
      <c r="Q18" s="109">
        <v>0</v>
      </c>
      <c r="R18" s="109">
        <f t="shared" si="5"/>
        <v>0</v>
      </c>
      <c r="S18" s="109">
        <f t="shared" si="6"/>
        <v>88</v>
      </c>
      <c r="T18" s="109"/>
      <c r="U18" s="109">
        <f t="shared" si="7"/>
        <v>0</v>
      </c>
      <c r="V18" s="109"/>
      <c r="W18" s="109">
        <f t="shared" si="8"/>
        <v>0</v>
      </c>
      <c r="X18" s="109"/>
      <c r="Y18" s="109">
        <f t="shared" si="9"/>
        <v>0</v>
      </c>
      <c r="Z18" s="109"/>
      <c r="AA18" s="109">
        <f t="shared" si="10"/>
        <v>0</v>
      </c>
      <c r="AB18" s="109">
        <f t="shared" si="11"/>
        <v>0</v>
      </c>
      <c r="AC18" s="109"/>
      <c r="AD18" s="109"/>
      <c r="AE18" s="109"/>
      <c r="AF18" s="109">
        <v>1</v>
      </c>
      <c r="AG18" s="109">
        <f t="shared" si="12"/>
        <v>12</v>
      </c>
      <c r="AH18" s="109"/>
      <c r="AI18" s="109">
        <f t="shared" si="13"/>
        <v>0</v>
      </c>
      <c r="AJ18" s="109"/>
      <c r="AK18" s="109">
        <f t="shared" si="14"/>
        <v>0</v>
      </c>
      <c r="AL18" s="109"/>
      <c r="AM18" s="109">
        <f t="shared" si="15"/>
        <v>0</v>
      </c>
      <c r="AN18" s="109"/>
      <c r="AO18" s="109">
        <f t="shared" si="16"/>
        <v>0</v>
      </c>
      <c r="AP18" s="109"/>
      <c r="AQ18" s="109">
        <f t="shared" si="17"/>
        <v>0</v>
      </c>
      <c r="AR18" s="109"/>
      <c r="AS18" s="109">
        <f t="shared" si="18"/>
        <v>0</v>
      </c>
      <c r="AT18" s="109"/>
      <c r="AU18" s="65">
        <f t="shared" si="19"/>
        <v>0</v>
      </c>
      <c r="AV18" s="109"/>
      <c r="AW18" s="65">
        <f t="shared" si="20"/>
        <v>0</v>
      </c>
      <c r="AX18" s="65">
        <f t="shared" si="21"/>
        <v>0</v>
      </c>
      <c r="AY18" s="149">
        <f t="shared" si="22"/>
        <v>12</v>
      </c>
      <c r="AZ18" s="149">
        <f t="shared" si="23"/>
        <v>100</v>
      </c>
    </row>
    <row r="19" spans="1:52" ht="14.25">
      <c r="A19" s="109">
        <v>14</v>
      </c>
      <c r="B19" s="105" t="s">
        <v>249</v>
      </c>
      <c r="C19" s="106">
        <v>25007</v>
      </c>
      <c r="D19" s="105" t="s">
        <v>26</v>
      </c>
      <c r="E19" s="105" t="s">
        <v>29</v>
      </c>
      <c r="F19" s="105" t="s">
        <v>27</v>
      </c>
      <c r="G19" s="109">
        <v>1</v>
      </c>
      <c r="H19" s="109">
        <f t="shared" si="0"/>
        <v>6</v>
      </c>
      <c r="I19" s="109"/>
      <c r="J19" s="109">
        <f t="shared" si="1"/>
        <v>0</v>
      </c>
      <c r="K19" s="109">
        <v>28</v>
      </c>
      <c r="L19" s="109">
        <f t="shared" si="2"/>
        <v>60</v>
      </c>
      <c r="M19" s="109"/>
      <c r="N19" s="109">
        <f t="shared" si="3"/>
        <v>0</v>
      </c>
      <c r="O19" s="109">
        <v>1</v>
      </c>
      <c r="P19" s="109">
        <f t="shared" si="4"/>
        <v>2</v>
      </c>
      <c r="Q19" s="109">
        <v>0</v>
      </c>
      <c r="R19" s="109">
        <f t="shared" si="5"/>
        <v>0</v>
      </c>
      <c r="S19" s="109">
        <f t="shared" si="6"/>
        <v>68</v>
      </c>
      <c r="T19" s="109"/>
      <c r="U19" s="109">
        <f t="shared" si="7"/>
        <v>0</v>
      </c>
      <c r="V19" s="109"/>
      <c r="W19" s="109">
        <f t="shared" si="8"/>
        <v>0</v>
      </c>
      <c r="X19" s="109"/>
      <c r="Y19" s="109">
        <f t="shared" si="9"/>
        <v>0</v>
      </c>
      <c r="Z19" s="109"/>
      <c r="AA19" s="109">
        <f t="shared" si="10"/>
        <v>0</v>
      </c>
      <c r="AB19" s="109">
        <f t="shared" si="11"/>
        <v>0</v>
      </c>
      <c r="AC19" s="109"/>
      <c r="AD19" s="109"/>
      <c r="AE19" s="109"/>
      <c r="AF19" s="109">
        <v>1</v>
      </c>
      <c r="AG19" s="109">
        <f t="shared" si="12"/>
        <v>12</v>
      </c>
      <c r="AH19" s="109"/>
      <c r="AI19" s="109">
        <f t="shared" si="13"/>
        <v>0</v>
      </c>
      <c r="AJ19" s="109"/>
      <c r="AK19" s="109">
        <f t="shared" si="14"/>
        <v>0</v>
      </c>
      <c r="AL19" s="109"/>
      <c r="AM19" s="109">
        <f t="shared" si="15"/>
        <v>0</v>
      </c>
      <c r="AN19" s="109"/>
      <c r="AO19" s="109">
        <f t="shared" si="16"/>
        <v>0</v>
      </c>
      <c r="AP19" s="109"/>
      <c r="AQ19" s="109">
        <f t="shared" si="17"/>
        <v>0</v>
      </c>
      <c r="AR19" s="109"/>
      <c r="AS19" s="109">
        <f t="shared" si="18"/>
        <v>0</v>
      </c>
      <c r="AT19" s="109"/>
      <c r="AU19" s="65">
        <f t="shared" si="19"/>
        <v>0</v>
      </c>
      <c r="AV19" s="109"/>
      <c r="AW19" s="65">
        <f t="shared" si="20"/>
        <v>0</v>
      </c>
      <c r="AX19" s="65">
        <f t="shared" si="21"/>
        <v>0</v>
      </c>
      <c r="AY19" s="149">
        <f t="shared" si="22"/>
        <v>12</v>
      </c>
      <c r="AZ19" s="149">
        <f t="shared" si="23"/>
        <v>80</v>
      </c>
    </row>
    <row r="20" spans="1:52" ht="14.25">
      <c r="A20" s="109">
        <v>15</v>
      </c>
      <c r="B20" s="105" t="s">
        <v>287</v>
      </c>
      <c r="C20" s="106">
        <v>21641</v>
      </c>
      <c r="D20" s="105" t="s">
        <v>26</v>
      </c>
      <c r="E20" s="105" t="s">
        <v>29</v>
      </c>
      <c r="F20" s="105" t="s">
        <v>27</v>
      </c>
      <c r="G20" s="109">
        <v>0</v>
      </c>
      <c r="H20" s="109">
        <f t="shared" si="0"/>
        <v>0</v>
      </c>
      <c r="I20" s="109"/>
      <c r="J20" s="109">
        <f t="shared" si="1"/>
        <v>0</v>
      </c>
      <c r="K20" s="109">
        <v>29</v>
      </c>
      <c r="L20" s="109">
        <f t="shared" si="2"/>
        <v>62</v>
      </c>
      <c r="M20" s="109"/>
      <c r="N20" s="109">
        <f t="shared" si="3"/>
        <v>0</v>
      </c>
      <c r="O20" s="109">
        <v>0</v>
      </c>
      <c r="P20" s="109">
        <f t="shared" si="4"/>
        <v>0</v>
      </c>
      <c r="Q20" s="109">
        <v>0</v>
      </c>
      <c r="R20" s="109">
        <f t="shared" si="5"/>
        <v>0</v>
      </c>
      <c r="S20" s="109">
        <f t="shared" si="6"/>
        <v>62</v>
      </c>
      <c r="T20" s="109"/>
      <c r="U20" s="109">
        <f t="shared" si="7"/>
        <v>0</v>
      </c>
      <c r="V20" s="109"/>
      <c r="W20" s="109">
        <f t="shared" si="8"/>
        <v>0</v>
      </c>
      <c r="X20" s="109"/>
      <c r="Y20" s="109">
        <f t="shared" si="9"/>
        <v>0</v>
      </c>
      <c r="Z20" s="109"/>
      <c r="AA20" s="109">
        <f t="shared" si="10"/>
        <v>0</v>
      </c>
      <c r="AB20" s="109">
        <f t="shared" si="11"/>
        <v>0</v>
      </c>
      <c r="AC20" s="109"/>
      <c r="AD20" s="109"/>
      <c r="AE20" s="109"/>
      <c r="AF20" s="109">
        <v>1</v>
      </c>
      <c r="AG20" s="109">
        <f t="shared" si="12"/>
        <v>12</v>
      </c>
      <c r="AH20" s="109"/>
      <c r="AI20" s="109">
        <f t="shared" si="13"/>
        <v>0</v>
      </c>
      <c r="AJ20" s="109"/>
      <c r="AK20" s="109">
        <f t="shared" si="14"/>
        <v>0</v>
      </c>
      <c r="AL20" s="109"/>
      <c r="AM20" s="109">
        <f t="shared" si="15"/>
        <v>0</v>
      </c>
      <c r="AN20" s="109">
        <v>1</v>
      </c>
      <c r="AO20" s="109">
        <f t="shared" si="16"/>
        <v>5</v>
      </c>
      <c r="AP20" s="109"/>
      <c r="AQ20" s="109">
        <f t="shared" si="17"/>
        <v>0</v>
      </c>
      <c r="AR20" s="109"/>
      <c r="AS20" s="109">
        <f t="shared" si="18"/>
        <v>0</v>
      </c>
      <c r="AT20" s="109"/>
      <c r="AU20" s="65">
        <f t="shared" si="19"/>
        <v>0</v>
      </c>
      <c r="AV20" s="109"/>
      <c r="AW20" s="65">
        <f t="shared" si="20"/>
        <v>0</v>
      </c>
      <c r="AX20" s="65">
        <f t="shared" si="21"/>
        <v>5</v>
      </c>
      <c r="AY20" s="149">
        <f t="shared" si="22"/>
        <v>17</v>
      </c>
      <c r="AZ20" s="149">
        <f t="shared" si="23"/>
        <v>79</v>
      </c>
    </row>
    <row r="21" spans="1:52" ht="14.25">
      <c r="A21" s="109">
        <v>16</v>
      </c>
      <c r="B21" s="105" t="s">
        <v>288</v>
      </c>
      <c r="C21" s="106">
        <v>20517</v>
      </c>
      <c r="D21" s="105" t="s">
        <v>26</v>
      </c>
      <c r="E21" s="105" t="s">
        <v>29</v>
      </c>
      <c r="F21" s="105" t="s">
        <v>27</v>
      </c>
      <c r="G21" s="109">
        <v>0</v>
      </c>
      <c r="H21" s="109">
        <f t="shared" si="0"/>
        <v>0</v>
      </c>
      <c r="I21" s="109"/>
      <c r="J21" s="109">
        <f t="shared" si="1"/>
        <v>0</v>
      </c>
      <c r="K21" s="109">
        <v>28</v>
      </c>
      <c r="L21" s="109">
        <f t="shared" si="2"/>
        <v>60</v>
      </c>
      <c r="M21" s="109"/>
      <c r="N21" s="109">
        <f t="shared" si="3"/>
        <v>0</v>
      </c>
      <c r="O21" s="109">
        <v>0</v>
      </c>
      <c r="P21" s="109">
        <f t="shared" si="4"/>
        <v>0</v>
      </c>
      <c r="Q21" s="109">
        <v>0</v>
      </c>
      <c r="R21" s="109">
        <f t="shared" si="5"/>
        <v>0</v>
      </c>
      <c r="S21" s="109">
        <f t="shared" si="6"/>
        <v>60</v>
      </c>
      <c r="T21" s="109"/>
      <c r="U21" s="109">
        <f t="shared" si="7"/>
        <v>0</v>
      </c>
      <c r="V21" s="109"/>
      <c r="W21" s="109">
        <f t="shared" si="8"/>
        <v>0</v>
      </c>
      <c r="X21" s="109"/>
      <c r="Y21" s="109">
        <f t="shared" si="9"/>
        <v>0</v>
      </c>
      <c r="Z21" s="109"/>
      <c r="AA21" s="109">
        <f t="shared" si="10"/>
        <v>0</v>
      </c>
      <c r="AB21" s="109">
        <f t="shared" si="11"/>
        <v>0</v>
      </c>
      <c r="AC21" s="109"/>
      <c r="AD21" s="109"/>
      <c r="AE21" s="109"/>
      <c r="AF21" s="109">
        <v>1</v>
      </c>
      <c r="AG21" s="109">
        <f t="shared" si="12"/>
        <v>12</v>
      </c>
      <c r="AH21" s="109"/>
      <c r="AI21" s="109">
        <f t="shared" si="13"/>
        <v>0</v>
      </c>
      <c r="AJ21" s="109"/>
      <c r="AK21" s="109">
        <f t="shared" si="14"/>
        <v>0</v>
      </c>
      <c r="AL21" s="109"/>
      <c r="AM21" s="109">
        <f t="shared" si="15"/>
        <v>0</v>
      </c>
      <c r="AN21" s="109"/>
      <c r="AO21" s="109">
        <f t="shared" si="16"/>
        <v>0</v>
      </c>
      <c r="AP21" s="109"/>
      <c r="AQ21" s="109">
        <f t="shared" si="17"/>
        <v>0</v>
      </c>
      <c r="AR21" s="109"/>
      <c r="AS21" s="109">
        <f t="shared" si="18"/>
        <v>0</v>
      </c>
      <c r="AT21" s="109"/>
      <c r="AU21" s="65">
        <f t="shared" si="19"/>
        <v>0</v>
      </c>
      <c r="AV21" s="109"/>
      <c r="AW21" s="65">
        <f t="shared" si="20"/>
        <v>0</v>
      </c>
      <c r="AX21" s="65">
        <f t="shared" si="21"/>
        <v>0</v>
      </c>
      <c r="AY21" s="149">
        <f t="shared" si="22"/>
        <v>12</v>
      </c>
      <c r="AZ21" s="149">
        <f t="shared" si="23"/>
        <v>72</v>
      </c>
    </row>
    <row r="22" spans="1:52" ht="14.25">
      <c r="A22" s="109">
        <v>17</v>
      </c>
      <c r="B22" s="105" t="s">
        <v>286</v>
      </c>
      <c r="C22" s="106">
        <v>21268</v>
      </c>
      <c r="D22" s="105" t="s">
        <v>26</v>
      </c>
      <c r="E22" s="105" t="s">
        <v>29</v>
      </c>
      <c r="F22" s="105" t="s">
        <v>27</v>
      </c>
      <c r="G22" s="109">
        <v>0</v>
      </c>
      <c r="H22" s="109">
        <f t="shared" si="0"/>
        <v>0</v>
      </c>
      <c r="I22" s="109"/>
      <c r="J22" s="109">
        <f t="shared" si="1"/>
        <v>0</v>
      </c>
      <c r="K22" s="109">
        <v>0</v>
      </c>
      <c r="L22" s="109">
        <f t="shared" si="2"/>
        <v>0</v>
      </c>
      <c r="M22" s="109"/>
      <c r="N22" s="109">
        <f t="shared" si="3"/>
        <v>0</v>
      </c>
      <c r="O22" s="109">
        <v>0</v>
      </c>
      <c r="P22" s="109">
        <f t="shared" si="4"/>
        <v>0</v>
      </c>
      <c r="Q22" s="109">
        <v>0</v>
      </c>
      <c r="R22" s="109">
        <f t="shared" si="5"/>
        <v>0</v>
      </c>
      <c r="S22" s="109">
        <f t="shared" si="6"/>
        <v>0</v>
      </c>
      <c r="T22" s="109"/>
      <c r="U22" s="109">
        <f t="shared" si="7"/>
        <v>0</v>
      </c>
      <c r="V22" s="109"/>
      <c r="W22" s="109">
        <f t="shared" si="8"/>
        <v>0</v>
      </c>
      <c r="X22" s="109"/>
      <c r="Y22" s="109">
        <f t="shared" si="9"/>
        <v>0</v>
      </c>
      <c r="Z22" s="109"/>
      <c r="AA22" s="109">
        <f t="shared" si="10"/>
        <v>0</v>
      </c>
      <c r="AB22" s="109">
        <f t="shared" si="11"/>
        <v>0</v>
      </c>
      <c r="AC22" s="109"/>
      <c r="AD22" s="109"/>
      <c r="AE22" s="109"/>
      <c r="AF22" s="109">
        <v>1</v>
      </c>
      <c r="AG22" s="109">
        <f t="shared" si="12"/>
        <v>12</v>
      </c>
      <c r="AH22" s="109"/>
      <c r="AI22" s="109">
        <f t="shared" si="13"/>
        <v>0</v>
      </c>
      <c r="AJ22" s="109"/>
      <c r="AK22" s="109">
        <f t="shared" si="14"/>
        <v>0</v>
      </c>
      <c r="AL22" s="109"/>
      <c r="AM22" s="109">
        <f t="shared" si="15"/>
        <v>0</v>
      </c>
      <c r="AN22" s="109"/>
      <c r="AO22" s="109">
        <f t="shared" si="16"/>
        <v>0</v>
      </c>
      <c r="AP22" s="109"/>
      <c r="AQ22" s="109">
        <f t="shared" si="17"/>
        <v>0</v>
      </c>
      <c r="AR22" s="109"/>
      <c r="AS22" s="109">
        <f t="shared" si="18"/>
        <v>0</v>
      </c>
      <c r="AT22" s="109"/>
      <c r="AU22" s="65">
        <f t="shared" si="19"/>
        <v>0</v>
      </c>
      <c r="AV22" s="109"/>
      <c r="AW22" s="65">
        <f t="shared" si="20"/>
        <v>0</v>
      </c>
      <c r="AX22" s="65">
        <f t="shared" si="21"/>
        <v>0</v>
      </c>
      <c r="AY22" s="149">
        <f t="shared" si="22"/>
        <v>12</v>
      </c>
      <c r="AZ22" s="149">
        <f t="shared" si="23"/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13">
    <mergeCell ref="AZ4:AZ5"/>
    <mergeCell ref="A4:D4"/>
    <mergeCell ref="AF4:AY4"/>
    <mergeCell ref="C5:D5"/>
    <mergeCell ref="G4:S4"/>
    <mergeCell ref="T4:AB4"/>
    <mergeCell ref="AC4:AE4"/>
    <mergeCell ref="A3:AZ3"/>
    <mergeCell ref="A2:AZ2"/>
    <mergeCell ref="AC1:AE1"/>
    <mergeCell ref="G1:S1"/>
    <mergeCell ref="T1:AB1"/>
    <mergeCell ref="AF1:AY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30"/>
  <sheetViews>
    <sheetView zoomScale="85" zoomScaleNormal="85" zoomScalePageLayoutView="0" workbookViewId="0" topLeftCell="A4">
      <selection activeCell="V33" sqref="V33"/>
    </sheetView>
  </sheetViews>
  <sheetFormatPr defaultColWidth="9.140625" defaultRowHeight="15"/>
  <cols>
    <col min="1" max="1" width="4.140625" style="77" customWidth="1"/>
    <col min="2" max="2" width="35.00390625" style="77" customWidth="1"/>
    <col min="3" max="3" width="11.28125" style="77" customWidth="1"/>
    <col min="4" max="4" width="4.00390625" style="77" bestFit="1" customWidth="1"/>
    <col min="5" max="5" width="3.28125" style="85" bestFit="1" customWidth="1"/>
    <col min="6" max="6" width="9.421875" style="85" bestFit="1" customWidth="1"/>
    <col min="7" max="18" width="4.421875" style="77" customWidth="1"/>
    <col min="19" max="19" width="4.140625" style="77" customWidth="1"/>
    <col min="20" max="20" width="9.28125" style="77" customWidth="1"/>
    <col min="21" max="21" width="4.00390625" style="77" customWidth="1"/>
    <col min="22" max="22" width="3.8515625" style="77" customWidth="1"/>
    <col min="23" max="23" width="3.00390625" style="77" customWidth="1"/>
    <col min="24" max="24" width="5.7109375" style="77" customWidth="1"/>
    <col min="25" max="25" width="4.140625" style="77" customWidth="1"/>
    <col min="26" max="26" width="4.28125" style="77" customWidth="1"/>
    <col min="27" max="27" width="4.140625" style="77" customWidth="1"/>
    <col min="28" max="28" width="3.28125" style="77" bestFit="1" customWidth="1"/>
    <col min="29" max="31" width="2.7109375" style="77" customWidth="1"/>
    <col min="32" max="32" width="5.140625" style="77" customWidth="1"/>
    <col min="33" max="37" width="4.140625" style="77" customWidth="1"/>
    <col min="38" max="38" width="6.28125" style="77" customWidth="1"/>
    <col min="39" max="50" width="4.140625" style="77" customWidth="1"/>
    <col min="51" max="51" width="5.7109375" style="77" customWidth="1"/>
    <col min="52" max="52" width="6.7109375" style="77" customWidth="1"/>
    <col min="53" max="16384" width="9.140625" style="77" customWidth="1"/>
  </cols>
  <sheetData>
    <row r="1" spans="1:52" ht="21.75">
      <c r="A1" s="219" t="s">
        <v>207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1"/>
    </row>
    <row r="2" spans="1:52" ht="18.75" thickBot="1">
      <c r="A2" s="233" t="s">
        <v>190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5"/>
    </row>
    <row r="3" spans="1:52" ht="25.5" customHeight="1">
      <c r="A3" s="287" t="s">
        <v>224</v>
      </c>
      <c r="B3" s="280"/>
      <c r="C3" s="280"/>
      <c r="D3" s="288"/>
      <c r="E3" s="127"/>
      <c r="F3" s="127"/>
      <c r="G3" s="279" t="s">
        <v>6</v>
      </c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1"/>
      <c r="T3" s="282" t="s">
        <v>11</v>
      </c>
      <c r="U3" s="280"/>
      <c r="V3" s="280"/>
      <c r="W3" s="280"/>
      <c r="X3" s="280"/>
      <c r="Y3" s="280"/>
      <c r="Z3" s="280"/>
      <c r="AA3" s="280"/>
      <c r="AB3" s="281"/>
      <c r="AC3" s="283" t="s">
        <v>12</v>
      </c>
      <c r="AD3" s="284"/>
      <c r="AE3" s="285"/>
      <c r="AF3" s="283" t="s">
        <v>23</v>
      </c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6"/>
      <c r="AZ3" s="275" t="s">
        <v>24</v>
      </c>
    </row>
    <row r="4" spans="1:52" ht="169.5" customHeight="1">
      <c r="A4" s="128" t="s">
        <v>225</v>
      </c>
      <c r="B4" s="129" t="s">
        <v>0</v>
      </c>
      <c r="C4" s="277" t="s">
        <v>1</v>
      </c>
      <c r="D4" s="278"/>
      <c r="E4" s="129"/>
      <c r="F4" s="129"/>
      <c r="G4" s="121" t="s">
        <v>2</v>
      </c>
      <c r="H4" s="121" t="s">
        <v>3</v>
      </c>
      <c r="I4" s="121" t="s">
        <v>221</v>
      </c>
      <c r="J4" s="121" t="s">
        <v>3</v>
      </c>
      <c r="K4" s="121" t="s">
        <v>4</v>
      </c>
      <c r="L4" s="121" t="s">
        <v>3</v>
      </c>
      <c r="M4" s="121" t="s">
        <v>222</v>
      </c>
      <c r="N4" s="121" t="s">
        <v>3</v>
      </c>
      <c r="O4" s="120" t="s">
        <v>229</v>
      </c>
      <c r="P4" s="121" t="s">
        <v>3</v>
      </c>
      <c r="Q4" s="121" t="s">
        <v>230</v>
      </c>
      <c r="R4" s="121" t="s">
        <v>3</v>
      </c>
      <c r="S4" s="130" t="s">
        <v>5</v>
      </c>
      <c r="T4" s="131" t="s">
        <v>31</v>
      </c>
      <c r="U4" s="132" t="s">
        <v>3</v>
      </c>
      <c r="V4" s="133" t="s">
        <v>7</v>
      </c>
      <c r="W4" s="132" t="s">
        <v>3</v>
      </c>
      <c r="X4" s="131" t="s">
        <v>13</v>
      </c>
      <c r="Y4" s="132" t="s">
        <v>3</v>
      </c>
      <c r="Z4" s="131" t="s">
        <v>14</v>
      </c>
      <c r="AA4" s="132" t="s">
        <v>3</v>
      </c>
      <c r="AB4" s="130" t="s">
        <v>5</v>
      </c>
      <c r="AC4" s="132" t="s">
        <v>8</v>
      </c>
      <c r="AD4" s="132" t="s">
        <v>9</v>
      </c>
      <c r="AE4" s="134" t="s">
        <v>10</v>
      </c>
      <c r="AF4" s="135" t="s">
        <v>15</v>
      </c>
      <c r="AG4" s="132" t="s">
        <v>3</v>
      </c>
      <c r="AH4" s="135" t="s">
        <v>16</v>
      </c>
      <c r="AI4" s="132" t="s">
        <v>3</v>
      </c>
      <c r="AJ4" s="135" t="s">
        <v>17</v>
      </c>
      <c r="AK4" s="132" t="s">
        <v>3</v>
      </c>
      <c r="AL4" s="135" t="s">
        <v>18</v>
      </c>
      <c r="AM4" s="132" t="s">
        <v>3</v>
      </c>
      <c r="AN4" s="135" t="s">
        <v>19</v>
      </c>
      <c r="AO4" s="132" t="s">
        <v>3</v>
      </c>
      <c r="AP4" s="135" t="s">
        <v>20</v>
      </c>
      <c r="AQ4" s="132" t="s">
        <v>3</v>
      </c>
      <c r="AR4" s="135" t="s">
        <v>21</v>
      </c>
      <c r="AS4" s="132" t="s">
        <v>3</v>
      </c>
      <c r="AT4" s="80" t="s">
        <v>231</v>
      </c>
      <c r="AU4" s="80" t="s">
        <v>3</v>
      </c>
      <c r="AV4" s="81" t="s">
        <v>232</v>
      </c>
      <c r="AW4" s="81" t="s">
        <v>3</v>
      </c>
      <c r="AX4" s="103" t="s">
        <v>25</v>
      </c>
      <c r="AY4" s="130" t="s">
        <v>22</v>
      </c>
      <c r="AZ4" s="276"/>
    </row>
    <row r="5" spans="1:52" s="118" customFormat="1" ht="14.25">
      <c r="A5" s="104">
        <v>1</v>
      </c>
      <c r="B5" s="105" t="s">
        <v>156</v>
      </c>
      <c r="C5" s="106">
        <v>22265</v>
      </c>
      <c r="D5" s="107" t="s">
        <v>34</v>
      </c>
      <c r="E5" s="125" t="s">
        <v>29</v>
      </c>
      <c r="F5" s="105" t="s">
        <v>146</v>
      </c>
      <c r="G5" s="108">
        <v>16</v>
      </c>
      <c r="H5" s="109">
        <f aca="true" t="shared" si="0" ref="H5:H30">G5*6</f>
        <v>96</v>
      </c>
      <c r="I5" s="109"/>
      <c r="J5" s="109">
        <f aca="true" t="shared" si="1" ref="J5:J30">I5*6</f>
        <v>0</v>
      </c>
      <c r="K5" s="109">
        <v>22</v>
      </c>
      <c r="L5" s="109">
        <f aca="true" t="shared" si="2" ref="L5:L30">IF(K5&gt;4,K5*2+4,K5*3)</f>
        <v>48</v>
      </c>
      <c r="M5" s="110"/>
      <c r="N5" s="109">
        <f aca="true" t="shared" si="3" ref="N5:N30">IF(M5&gt;4,M5*2+4,M5*3)</f>
        <v>0</v>
      </c>
      <c r="O5" s="110">
        <v>5</v>
      </c>
      <c r="P5" s="110">
        <f aca="true" t="shared" si="4" ref="P5:P30">O5*2</f>
        <v>10</v>
      </c>
      <c r="Q5" s="110">
        <v>7</v>
      </c>
      <c r="R5" s="110">
        <f aca="true" t="shared" si="5" ref="R5:R30">Q5*3</f>
        <v>21</v>
      </c>
      <c r="S5" s="111">
        <f aca="true" t="shared" si="6" ref="S5:S30">H5+J5+L5+N5+P5+R5</f>
        <v>175</v>
      </c>
      <c r="T5" s="104"/>
      <c r="U5" s="109">
        <f aca="true" t="shared" si="7" ref="U5:U30">IF(T5=0,0,6)</f>
        <v>0</v>
      </c>
      <c r="V5" s="109"/>
      <c r="W5" s="109">
        <f aca="true" t="shared" si="8" ref="W5:W30">V5*4</f>
        <v>0</v>
      </c>
      <c r="X5" s="109"/>
      <c r="Y5" s="109">
        <f aca="true" t="shared" si="9" ref="Y5:Y30">X5*3</f>
        <v>0</v>
      </c>
      <c r="Z5" s="109"/>
      <c r="AA5" s="109">
        <f aca="true" t="shared" si="10" ref="AA5:AA30">IF(Z5=0,0,6)</f>
        <v>0</v>
      </c>
      <c r="AB5" s="111">
        <f aca="true" t="shared" si="11" ref="AB5:AB30">U5+W5+Y5+AA5</f>
        <v>0</v>
      </c>
      <c r="AC5" s="104"/>
      <c r="AD5" s="109"/>
      <c r="AE5" s="111"/>
      <c r="AF5" s="104">
        <v>1</v>
      </c>
      <c r="AG5" s="109">
        <f aca="true" t="shared" si="12" ref="AG5:AG30">AF5*12</f>
        <v>12</v>
      </c>
      <c r="AH5" s="109"/>
      <c r="AI5" s="109">
        <f aca="true" t="shared" si="13" ref="AI5:AI30">AH5*5</f>
        <v>0</v>
      </c>
      <c r="AJ5" s="109"/>
      <c r="AK5" s="109">
        <f aca="true" t="shared" si="14" ref="AK5:AK30">AJ5*3</f>
        <v>0</v>
      </c>
      <c r="AL5" s="109"/>
      <c r="AM5" s="109">
        <f aca="true" t="shared" si="15" ref="AM5:AM30">AL5*1</f>
        <v>0</v>
      </c>
      <c r="AN5" s="109"/>
      <c r="AO5" s="109">
        <f aca="true" t="shared" si="16" ref="AO5:AO30">AN5*5</f>
        <v>0</v>
      </c>
      <c r="AP5" s="109"/>
      <c r="AQ5" s="109">
        <f aca="true" t="shared" si="17" ref="AQ5:AQ30">AP5*5</f>
        <v>0</v>
      </c>
      <c r="AR5" s="109"/>
      <c r="AS5" s="109">
        <f aca="true" t="shared" si="18" ref="AS5:AS30">AR5*1</f>
        <v>0</v>
      </c>
      <c r="AT5" s="109"/>
      <c r="AU5" s="65">
        <f aca="true" t="shared" si="19" ref="AU5:AU30">AT5*0.5</f>
        <v>0</v>
      </c>
      <c r="AV5" s="109"/>
      <c r="AW5" s="65">
        <f aca="true" t="shared" si="20" ref="AW5:AW30">AV5*1</f>
        <v>0</v>
      </c>
      <c r="AX5" s="65">
        <f aca="true" t="shared" si="21" ref="AX5:AX30">IF(AI5+AK5+AM5+AO5+AQ5+AS5+AU5+AW5&gt;10,10,AI5+AK5+AM5+AO5+AQ5+AS5+AU5+AW5)</f>
        <v>0</v>
      </c>
      <c r="AY5" s="112">
        <f aca="true" t="shared" si="22" ref="AY5:AY30">AG5+AX5</f>
        <v>12</v>
      </c>
      <c r="AZ5" s="113">
        <f aca="true" t="shared" si="23" ref="AZ5:AZ30">S5+AB5+AY5</f>
        <v>187</v>
      </c>
    </row>
    <row r="6" spans="1:52" s="118" customFormat="1" ht="14.25">
      <c r="A6" s="104">
        <v>2</v>
      </c>
      <c r="B6" s="105" t="s">
        <v>159</v>
      </c>
      <c r="C6" s="106">
        <v>23003</v>
      </c>
      <c r="D6" s="107" t="s">
        <v>34</v>
      </c>
      <c r="E6" s="125" t="s">
        <v>29</v>
      </c>
      <c r="F6" s="105" t="s">
        <v>146</v>
      </c>
      <c r="G6" s="108">
        <v>16</v>
      </c>
      <c r="H6" s="109">
        <f t="shared" si="0"/>
        <v>96</v>
      </c>
      <c r="I6" s="109"/>
      <c r="J6" s="109">
        <f t="shared" si="1"/>
        <v>0</v>
      </c>
      <c r="K6" s="109">
        <v>22</v>
      </c>
      <c r="L6" s="109">
        <f t="shared" si="2"/>
        <v>48</v>
      </c>
      <c r="M6" s="110"/>
      <c r="N6" s="109">
        <f t="shared" si="3"/>
        <v>0</v>
      </c>
      <c r="O6" s="110">
        <v>5</v>
      </c>
      <c r="P6" s="110">
        <f t="shared" si="4"/>
        <v>10</v>
      </c>
      <c r="Q6" s="110">
        <v>7</v>
      </c>
      <c r="R6" s="110">
        <f t="shared" si="5"/>
        <v>21</v>
      </c>
      <c r="S6" s="111">
        <f t="shared" si="6"/>
        <v>175</v>
      </c>
      <c r="T6" s="104"/>
      <c r="U6" s="109">
        <f t="shared" si="7"/>
        <v>0</v>
      </c>
      <c r="V6" s="109"/>
      <c r="W6" s="109">
        <f t="shared" si="8"/>
        <v>0</v>
      </c>
      <c r="X6" s="109"/>
      <c r="Y6" s="109">
        <f t="shared" si="9"/>
        <v>0</v>
      </c>
      <c r="Z6" s="109"/>
      <c r="AA6" s="109">
        <f t="shared" si="10"/>
        <v>0</v>
      </c>
      <c r="AB6" s="111">
        <f t="shared" si="11"/>
        <v>0</v>
      </c>
      <c r="AC6" s="104"/>
      <c r="AD6" s="109"/>
      <c r="AE6" s="111"/>
      <c r="AF6" s="104">
        <v>1</v>
      </c>
      <c r="AG6" s="109">
        <f t="shared" si="12"/>
        <v>12</v>
      </c>
      <c r="AH6" s="109"/>
      <c r="AI6" s="109">
        <f t="shared" si="13"/>
        <v>0</v>
      </c>
      <c r="AJ6" s="109"/>
      <c r="AK6" s="109">
        <f t="shared" si="14"/>
        <v>0</v>
      </c>
      <c r="AL6" s="109"/>
      <c r="AM6" s="109">
        <f t="shared" si="15"/>
        <v>0</v>
      </c>
      <c r="AN6" s="109"/>
      <c r="AO6" s="109">
        <f t="shared" si="16"/>
        <v>0</v>
      </c>
      <c r="AP6" s="109"/>
      <c r="AQ6" s="109">
        <f t="shared" si="17"/>
        <v>0</v>
      </c>
      <c r="AR6" s="109"/>
      <c r="AS6" s="109">
        <f t="shared" si="18"/>
        <v>0</v>
      </c>
      <c r="AT6" s="109"/>
      <c r="AU6" s="65">
        <f t="shared" si="19"/>
        <v>0</v>
      </c>
      <c r="AV6" s="109"/>
      <c r="AW6" s="65">
        <f t="shared" si="20"/>
        <v>0</v>
      </c>
      <c r="AX6" s="65">
        <f t="shared" si="21"/>
        <v>0</v>
      </c>
      <c r="AY6" s="112">
        <f t="shared" si="22"/>
        <v>12</v>
      </c>
      <c r="AZ6" s="113">
        <f t="shared" si="23"/>
        <v>187</v>
      </c>
    </row>
    <row r="7" spans="1:52" s="118" customFormat="1" ht="14.25">
      <c r="A7" s="104">
        <v>3</v>
      </c>
      <c r="B7" s="105" t="s">
        <v>117</v>
      </c>
      <c r="C7" s="106">
        <v>22771</v>
      </c>
      <c r="D7" s="107" t="s">
        <v>56</v>
      </c>
      <c r="E7" s="125" t="s">
        <v>29</v>
      </c>
      <c r="F7" s="105" t="s">
        <v>146</v>
      </c>
      <c r="G7" s="108">
        <v>16</v>
      </c>
      <c r="H7" s="109">
        <f t="shared" si="0"/>
        <v>96</v>
      </c>
      <c r="I7" s="109"/>
      <c r="J7" s="109">
        <f t="shared" si="1"/>
        <v>0</v>
      </c>
      <c r="K7" s="109">
        <v>21</v>
      </c>
      <c r="L7" s="109">
        <f t="shared" si="2"/>
        <v>46</v>
      </c>
      <c r="M7" s="110"/>
      <c r="N7" s="109">
        <f t="shared" si="3"/>
        <v>0</v>
      </c>
      <c r="O7" s="110">
        <v>3</v>
      </c>
      <c r="P7" s="110">
        <f t="shared" si="4"/>
        <v>6</v>
      </c>
      <c r="Q7" s="110">
        <v>7</v>
      </c>
      <c r="R7" s="110">
        <f t="shared" si="5"/>
        <v>21</v>
      </c>
      <c r="S7" s="111">
        <f t="shared" si="6"/>
        <v>169</v>
      </c>
      <c r="T7" s="104"/>
      <c r="U7" s="109">
        <f t="shared" si="7"/>
        <v>0</v>
      </c>
      <c r="V7" s="109"/>
      <c r="W7" s="109">
        <f t="shared" si="8"/>
        <v>0</v>
      </c>
      <c r="X7" s="109"/>
      <c r="Y7" s="109">
        <f t="shared" si="9"/>
        <v>0</v>
      </c>
      <c r="Z7" s="109"/>
      <c r="AA7" s="109">
        <f t="shared" si="10"/>
        <v>0</v>
      </c>
      <c r="AB7" s="111">
        <f t="shared" si="11"/>
        <v>0</v>
      </c>
      <c r="AC7" s="104"/>
      <c r="AD7" s="109"/>
      <c r="AE7" s="111"/>
      <c r="AF7" s="104">
        <v>1</v>
      </c>
      <c r="AG7" s="109">
        <f t="shared" si="12"/>
        <v>12</v>
      </c>
      <c r="AH7" s="109">
        <v>1</v>
      </c>
      <c r="AI7" s="109">
        <f t="shared" si="13"/>
        <v>5</v>
      </c>
      <c r="AJ7" s="109"/>
      <c r="AK7" s="109">
        <f t="shared" si="14"/>
        <v>0</v>
      </c>
      <c r="AL7" s="109"/>
      <c r="AM7" s="109">
        <f t="shared" si="15"/>
        <v>0</v>
      </c>
      <c r="AN7" s="109"/>
      <c r="AO7" s="109">
        <f t="shared" si="16"/>
        <v>0</v>
      </c>
      <c r="AP7" s="109"/>
      <c r="AQ7" s="109">
        <f t="shared" si="17"/>
        <v>0</v>
      </c>
      <c r="AR7" s="109"/>
      <c r="AS7" s="109">
        <f t="shared" si="18"/>
        <v>0</v>
      </c>
      <c r="AT7" s="109"/>
      <c r="AU7" s="65">
        <f t="shared" si="19"/>
        <v>0</v>
      </c>
      <c r="AV7" s="109"/>
      <c r="AW7" s="65">
        <f t="shared" si="20"/>
        <v>0</v>
      </c>
      <c r="AX7" s="65">
        <f t="shared" si="21"/>
        <v>5</v>
      </c>
      <c r="AY7" s="112">
        <f t="shared" si="22"/>
        <v>17</v>
      </c>
      <c r="AZ7" s="113">
        <f t="shared" si="23"/>
        <v>186</v>
      </c>
    </row>
    <row r="8" spans="1:52" s="118" customFormat="1" ht="14.25">
      <c r="A8" s="104">
        <v>4</v>
      </c>
      <c r="B8" s="105" t="s">
        <v>163</v>
      </c>
      <c r="C8" s="106">
        <v>23649</v>
      </c>
      <c r="D8" s="107" t="s">
        <v>34</v>
      </c>
      <c r="E8" s="125" t="s">
        <v>29</v>
      </c>
      <c r="F8" s="105" t="s">
        <v>146</v>
      </c>
      <c r="G8" s="108">
        <v>16</v>
      </c>
      <c r="H8" s="109">
        <f t="shared" si="0"/>
        <v>96</v>
      </c>
      <c r="I8" s="109"/>
      <c r="J8" s="109">
        <f t="shared" si="1"/>
        <v>0</v>
      </c>
      <c r="K8" s="109">
        <v>19</v>
      </c>
      <c r="L8" s="109">
        <f t="shared" si="2"/>
        <v>42</v>
      </c>
      <c r="M8" s="110"/>
      <c r="N8" s="109">
        <f t="shared" si="3"/>
        <v>0</v>
      </c>
      <c r="O8" s="110">
        <v>5</v>
      </c>
      <c r="P8" s="110">
        <f t="shared" si="4"/>
        <v>10</v>
      </c>
      <c r="Q8" s="110">
        <v>7</v>
      </c>
      <c r="R8" s="110">
        <f t="shared" si="5"/>
        <v>21</v>
      </c>
      <c r="S8" s="111">
        <f t="shared" si="6"/>
        <v>169</v>
      </c>
      <c r="T8" s="104"/>
      <c r="U8" s="109">
        <f t="shared" si="7"/>
        <v>0</v>
      </c>
      <c r="V8" s="109"/>
      <c r="W8" s="109">
        <f t="shared" si="8"/>
        <v>0</v>
      </c>
      <c r="X8" s="109">
        <v>1</v>
      </c>
      <c r="Y8" s="109">
        <f t="shared" si="9"/>
        <v>3</v>
      </c>
      <c r="Z8" s="109"/>
      <c r="AA8" s="109">
        <f t="shared" si="10"/>
        <v>0</v>
      </c>
      <c r="AB8" s="111">
        <f t="shared" si="11"/>
        <v>3</v>
      </c>
      <c r="AC8" s="104"/>
      <c r="AD8" s="109"/>
      <c r="AE8" s="111" t="s">
        <v>68</v>
      </c>
      <c r="AF8" s="104">
        <v>1</v>
      </c>
      <c r="AG8" s="109">
        <f t="shared" si="12"/>
        <v>12</v>
      </c>
      <c r="AH8" s="109"/>
      <c r="AI8" s="109">
        <f t="shared" si="13"/>
        <v>0</v>
      </c>
      <c r="AJ8" s="109"/>
      <c r="AK8" s="109">
        <f t="shared" si="14"/>
        <v>0</v>
      </c>
      <c r="AL8" s="109"/>
      <c r="AM8" s="109">
        <f t="shared" si="15"/>
        <v>0</v>
      </c>
      <c r="AN8" s="109"/>
      <c r="AO8" s="109">
        <f t="shared" si="16"/>
        <v>0</v>
      </c>
      <c r="AP8" s="109"/>
      <c r="AQ8" s="109">
        <f t="shared" si="17"/>
        <v>0</v>
      </c>
      <c r="AR8" s="109"/>
      <c r="AS8" s="109">
        <f t="shared" si="18"/>
        <v>0</v>
      </c>
      <c r="AT8" s="109"/>
      <c r="AU8" s="65">
        <f t="shared" si="19"/>
        <v>0</v>
      </c>
      <c r="AV8" s="109"/>
      <c r="AW8" s="65">
        <f t="shared" si="20"/>
        <v>0</v>
      </c>
      <c r="AX8" s="65">
        <f t="shared" si="21"/>
        <v>0</v>
      </c>
      <c r="AY8" s="112">
        <f t="shared" si="22"/>
        <v>12</v>
      </c>
      <c r="AZ8" s="113">
        <f t="shared" si="23"/>
        <v>184</v>
      </c>
    </row>
    <row r="9" spans="1:52" s="118" customFormat="1" ht="14.25">
      <c r="A9" s="104">
        <v>5</v>
      </c>
      <c r="B9" s="105" t="s">
        <v>157</v>
      </c>
      <c r="C9" s="106">
        <v>23093</v>
      </c>
      <c r="D9" s="107" t="s">
        <v>34</v>
      </c>
      <c r="E9" s="125" t="s">
        <v>29</v>
      </c>
      <c r="F9" s="105" t="s">
        <v>146</v>
      </c>
      <c r="G9" s="108">
        <v>16</v>
      </c>
      <c r="H9" s="109">
        <f t="shared" si="0"/>
        <v>96</v>
      </c>
      <c r="I9" s="109"/>
      <c r="J9" s="109">
        <f t="shared" si="1"/>
        <v>0</v>
      </c>
      <c r="K9" s="109">
        <v>19</v>
      </c>
      <c r="L9" s="109">
        <f t="shared" si="2"/>
        <v>42</v>
      </c>
      <c r="M9" s="110"/>
      <c r="N9" s="109">
        <f t="shared" si="3"/>
        <v>0</v>
      </c>
      <c r="O9" s="110">
        <v>5</v>
      </c>
      <c r="P9" s="110">
        <f t="shared" si="4"/>
        <v>10</v>
      </c>
      <c r="Q9" s="110">
        <v>7</v>
      </c>
      <c r="R9" s="110">
        <f t="shared" si="5"/>
        <v>21</v>
      </c>
      <c r="S9" s="111">
        <f t="shared" si="6"/>
        <v>169</v>
      </c>
      <c r="T9" s="104"/>
      <c r="U9" s="109">
        <f t="shared" si="7"/>
        <v>0</v>
      </c>
      <c r="V9" s="109"/>
      <c r="W9" s="109">
        <f t="shared" si="8"/>
        <v>0</v>
      </c>
      <c r="X9" s="109"/>
      <c r="Y9" s="109">
        <f t="shared" si="9"/>
        <v>0</v>
      </c>
      <c r="Z9" s="109"/>
      <c r="AA9" s="109">
        <f t="shared" si="10"/>
        <v>0</v>
      </c>
      <c r="AB9" s="111">
        <f t="shared" si="11"/>
        <v>0</v>
      </c>
      <c r="AC9" s="104"/>
      <c r="AD9" s="109"/>
      <c r="AE9" s="111"/>
      <c r="AF9" s="104">
        <v>1</v>
      </c>
      <c r="AG9" s="109">
        <f t="shared" si="12"/>
        <v>12</v>
      </c>
      <c r="AH9" s="109"/>
      <c r="AI9" s="109">
        <f t="shared" si="13"/>
        <v>0</v>
      </c>
      <c r="AJ9" s="109"/>
      <c r="AK9" s="109">
        <f t="shared" si="14"/>
        <v>0</v>
      </c>
      <c r="AL9" s="109">
        <v>1</v>
      </c>
      <c r="AM9" s="109">
        <f t="shared" si="15"/>
        <v>1</v>
      </c>
      <c r="AN9" s="109"/>
      <c r="AO9" s="109">
        <f t="shared" si="16"/>
        <v>0</v>
      </c>
      <c r="AP9" s="109"/>
      <c r="AQ9" s="109">
        <f t="shared" si="17"/>
        <v>0</v>
      </c>
      <c r="AR9" s="109"/>
      <c r="AS9" s="109">
        <f t="shared" si="18"/>
        <v>0</v>
      </c>
      <c r="AT9" s="109"/>
      <c r="AU9" s="65">
        <f t="shared" si="19"/>
        <v>0</v>
      </c>
      <c r="AV9" s="109"/>
      <c r="AW9" s="65">
        <f t="shared" si="20"/>
        <v>0</v>
      </c>
      <c r="AX9" s="65">
        <f t="shared" si="21"/>
        <v>1</v>
      </c>
      <c r="AY9" s="112">
        <f t="shared" si="22"/>
        <v>13</v>
      </c>
      <c r="AZ9" s="113">
        <f t="shared" si="23"/>
        <v>182</v>
      </c>
    </row>
    <row r="10" spans="1:52" s="118" customFormat="1" ht="14.25">
      <c r="A10" s="104">
        <v>6</v>
      </c>
      <c r="B10" s="105" t="s">
        <v>167</v>
      </c>
      <c r="C10" s="106">
        <v>20932</v>
      </c>
      <c r="D10" s="107" t="s">
        <v>34</v>
      </c>
      <c r="E10" s="125" t="s">
        <v>29</v>
      </c>
      <c r="F10" s="105" t="s">
        <v>146</v>
      </c>
      <c r="G10" s="108">
        <v>16</v>
      </c>
      <c r="H10" s="109">
        <f t="shared" si="0"/>
        <v>96</v>
      </c>
      <c r="I10" s="109"/>
      <c r="J10" s="109">
        <f t="shared" si="1"/>
        <v>0</v>
      </c>
      <c r="K10" s="109">
        <v>19</v>
      </c>
      <c r="L10" s="109">
        <f t="shared" si="2"/>
        <v>42</v>
      </c>
      <c r="M10" s="110"/>
      <c r="N10" s="109">
        <f t="shared" si="3"/>
        <v>0</v>
      </c>
      <c r="O10" s="110">
        <v>5</v>
      </c>
      <c r="P10" s="110">
        <f t="shared" si="4"/>
        <v>10</v>
      </c>
      <c r="Q10" s="110">
        <v>7</v>
      </c>
      <c r="R10" s="110">
        <f t="shared" si="5"/>
        <v>21</v>
      </c>
      <c r="S10" s="111">
        <f t="shared" si="6"/>
        <v>169</v>
      </c>
      <c r="T10" s="104"/>
      <c r="U10" s="109">
        <f t="shared" si="7"/>
        <v>0</v>
      </c>
      <c r="V10" s="109"/>
      <c r="W10" s="109">
        <f t="shared" si="8"/>
        <v>0</v>
      </c>
      <c r="X10" s="109"/>
      <c r="Y10" s="109">
        <f t="shared" si="9"/>
        <v>0</v>
      </c>
      <c r="Z10" s="109"/>
      <c r="AA10" s="109">
        <f t="shared" si="10"/>
        <v>0</v>
      </c>
      <c r="AB10" s="111">
        <f t="shared" si="11"/>
        <v>0</v>
      </c>
      <c r="AC10" s="104"/>
      <c r="AD10" s="109"/>
      <c r="AE10" s="111"/>
      <c r="AF10" s="104">
        <v>1</v>
      </c>
      <c r="AG10" s="109">
        <f t="shared" si="12"/>
        <v>12</v>
      </c>
      <c r="AH10" s="109"/>
      <c r="AI10" s="109">
        <f t="shared" si="13"/>
        <v>0</v>
      </c>
      <c r="AJ10" s="109"/>
      <c r="AK10" s="109">
        <f t="shared" si="14"/>
        <v>0</v>
      </c>
      <c r="AL10" s="109"/>
      <c r="AM10" s="109">
        <f t="shared" si="15"/>
        <v>0</v>
      </c>
      <c r="AN10" s="109"/>
      <c r="AO10" s="109">
        <f t="shared" si="16"/>
        <v>0</v>
      </c>
      <c r="AP10" s="109"/>
      <c r="AQ10" s="109">
        <f t="shared" si="17"/>
        <v>0</v>
      </c>
      <c r="AR10" s="109"/>
      <c r="AS10" s="109">
        <f t="shared" si="18"/>
        <v>0</v>
      </c>
      <c r="AT10" s="109"/>
      <c r="AU10" s="65">
        <f t="shared" si="19"/>
        <v>0</v>
      </c>
      <c r="AV10" s="109"/>
      <c r="AW10" s="65">
        <f t="shared" si="20"/>
        <v>0</v>
      </c>
      <c r="AX10" s="65">
        <f t="shared" si="21"/>
        <v>0</v>
      </c>
      <c r="AY10" s="112">
        <f t="shared" si="22"/>
        <v>12</v>
      </c>
      <c r="AZ10" s="113">
        <f t="shared" si="23"/>
        <v>181</v>
      </c>
    </row>
    <row r="11" spans="1:52" s="118" customFormat="1" ht="14.25">
      <c r="A11" s="104">
        <v>7</v>
      </c>
      <c r="B11" s="105" t="s">
        <v>154</v>
      </c>
      <c r="C11" s="106">
        <v>21686</v>
      </c>
      <c r="D11" s="107" t="s">
        <v>34</v>
      </c>
      <c r="E11" s="125" t="s">
        <v>29</v>
      </c>
      <c r="F11" s="105" t="s">
        <v>146</v>
      </c>
      <c r="G11" s="108">
        <v>16</v>
      </c>
      <c r="H11" s="109">
        <f t="shared" si="0"/>
        <v>96</v>
      </c>
      <c r="I11" s="109"/>
      <c r="J11" s="109">
        <f t="shared" si="1"/>
        <v>0</v>
      </c>
      <c r="K11" s="109">
        <v>20</v>
      </c>
      <c r="L11" s="109">
        <f t="shared" si="2"/>
        <v>44</v>
      </c>
      <c r="M11" s="110"/>
      <c r="N11" s="109">
        <f t="shared" si="3"/>
        <v>0</v>
      </c>
      <c r="O11" s="110">
        <v>5</v>
      </c>
      <c r="P11" s="110">
        <f t="shared" si="4"/>
        <v>10</v>
      </c>
      <c r="Q11" s="110">
        <v>4</v>
      </c>
      <c r="R11" s="110">
        <f t="shared" si="5"/>
        <v>12</v>
      </c>
      <c r="S11" s="111">
        <f t="shared" si="6"/>
        <v>162</v>
      </c>
      <c r="T11" s="104"/>
      <c r="U11" s="109">
        <f t="shared" si="7"/>
        <v>0</v>
      </c>
      <c r="V11" s="109"/>
      <c r="W11" s="109">
        <f t="shared" si="8"/>
        <v>0</v>
      </c>
      <c r="X11" s="109"/>
      <c r="Y11" s="109">
        <f t="shared" si="9"/>
        <v>0</v>
      </c>
      <c r="Z11" s="109"/>
      <c r="AA11" s="109">
        <f t="shared" si="10"/>
        <v>0</v>
      </c>
      <c r="AB11" s="111">
        <f t="shared" si="11"/>
        <v>0</v>
      </c>
      <c r="AC11" s="104"/>
      <c r="AD11" s="109"/>
      <c r="AE11" s="111"/>
      <c r="AF11" s="104">
        <v>1</v>
      </c>
      <c r="AG11" s="109">
        <f t="shared" si="12"/>
        <v>12</v>
      </c>
      <c r="AH11" s="109">
        <v>1</v>
      </c>
      <c r="AI11" s="109">
        <f t="shared" si="13"/>
        <v>5</v>
      </c>
      <c r="AJ11" s="109"/>
      <c r="AK11" s="109">
        <f t="shared" si="14"/>
        <v>0</v>
      </c>
      <c r="AL11" s="109"/>
      <c r="AM11" s="109">
        <f t="shared" si="15"/>
        <v>0</v>
      </c>
      <c r="AN11" s="109"/>
      <c r="AO11" s="109">
        <f t="shared" si="16"/>
        <v>0</v>
      </c>
      <c r="AP11" s="109"/>
      <c r="AQ11" s="109">
        <f t="shared" si="17"/>
        <v>0</v>
      </c>
      <c r="AR11" s="109"/>
      <c r="AS11" s="109">
        <f t="shared" si="18"/>
        <v>0</v>
      </c>
      <c r="AT11" s="109"/>
      <c r="AU11" s="65">
        <f t="shared" si="19"/>
        <v>0</v>
      </c>
      <c r="AV11" s="109"/>
      <c r="AW11" s="65">
        <f t="shared" si="20"/>
        <v>0</v>
      </c>
      <c r="AX11" s="65">
        <f t="shared" si="21"/>
        <v>5</v>
      </c>
      <c r="AY11" s="112">
        <f t="shared" si="22"/>
        <v>17</v>
      </c>
      <c r="AZ11" s="113">
        <f t="shared" si="23"/>
        <v>179</v>
      </c>
    </row>
    <row r="12" spans="1:52" s="118" customFormat="1" ht="14.25">
      <c r="A12" s="104">
        <v>8</v>
      </c>
      <c r="B12" s="105" t="s">
        <v>204</v>
      </c>
      <c r="C12" s="106">
        <v>21502</v>
      </c>
      <c r="D12" s="107" t="s">
        <v>34</v>
      </c>
      <c r="E12" s="125" t="s">
        <v>29</v>
      </c>
      <c r="F12" s="105" t="s">
        <v>146</v>
      </c>
      <c r="G12" s="108">
        <v>16</v>
      </c>
      <c r="H12" s="109">
        <f t="shared" si="0"/>
        <v>96</v>
      </c>
      <c r="I12" s="109"/>
      <c r="J12" s="109">
        <f t="shared" si="1"/>
        <v>0</v>
      </c>
      <c r="K12" s="109">
        <v>17</v>
      </c>
      <c r="L12" s="109">
        <f t="shared" si="2"/>
        <v>38</v>
      </c>
      <c r="M12" s="110"/>
      <c r="N12" s="109">
        <f t="shared" si="3"/>
        <v>0</v>
      </c>
      <c r="O12" s="110">
        <v>5</v>
      </c>
      <c r="P12" s="110">
        <f t="shared" si="4"/>
        <v>10</v>
      </c>
      <c r="Q12" s="110">
        <v>7</v>
      </c>
      <c r="R12" s="110">
        <f t="shared" si="5"/>
        <v>21</v>
      </c>
      <c r="S12" s="111">
        <f t="shared" si="6"/>
        <v>165</v>
      </c>
      <c r="T12" s="104"/>
      <c r="U12" s="109">
        <f t="shared" si="7"/>
        <v>0</v>
      </c>
      <c r="V12" s="109"/>
      <c r="W12" s="109">
        <f t="shared" si="8"/>
        <v>0</v>
      </c>
      <c r="X12" s="109"/>
      <c r="Y12" s="109">
        <f t="shared" si="9"/>
        <v>0</v>
      </c>
      <c r="Z12" s="109"/>
      <c r="AA12" s="109">
        <f t="shared" si="10"/>
        <v>0</v>
      </c>
      <c r="AB12" s="111">
        <f t="shared" si="11"/>
        <v>0</v>
      </c>
      <c r="AC12" s="104"/>
      <c r="AD12" s="109"/>
      <c r="AE12" s="111"/>
      <c r="AF12" s="104">
        <v>1</v>
      </c>
      <c r="AG12" s="109">
        <f t="shared" si="12"/>
        <v>12</v>
      </c>
      <c r="AH12" s="109"/>
      <c r="AI12" s="109">
        <f t="shared" si="13"/>
        <v>0</v>
      </c>
      <c r="AJ12" s="109"/>
      <c r="AK12" s="109">
        <f t="shared" si="14"/>
        <v>0</v>
      </c>
      <c r="AL12" s="109"/>
      <c r="AM12" s="109">
        <f t="shared" si="15"/>
        <v>0</v>
      </c>
      <c r="AN12" s="109"/>
      <c r="AO12" s="109">
        <f t="shared" si="16"/>
        <v>0</v>
      </c>
      <c r="AP12" s="109"/>
      <c r="AQ12" s="109">
        <f t="shared" si="17"/>
        <v>0</v>
      </c>
      <c r="AR12" s="109"/>
      <c r="AS12" s="109">
        <f t="shared" si="18"/>
        <v>0</v>
      </c>
      <c r="AT12" s="109"/>
      <c r="AU12" s="65">
        <f t="shared" si="19"/>
        <v>0</v>
      </c>
      <c r="AV12" s="109"/>
      <c r="AW12" s="65">
        <f t="shared" si="20"/>
        <v>0</v>
      </c>
      <c r="AX12" s="65">
        <f t="shared" si="21"/>
        <v>0</v>
      </c>
      <c r="AY12" s="112">
        <f t="shared" si="22"/>
        <v>12</v>
      </c>
      <c r="AZ12" s="113">
        <f t="shared" si="23"/>
        <v>177</v>
      </c>
    </row>
    <row r="13" spans="1:52" s="118" customFormat="1" ht="14.25">
      <c r="A13" s="104">
        <v>9</v>
      </c>
      <c r="B13" s="105" t="s">
        <v>166</v>
      </c>
      <c r="C13" s="106">
        <v>21767</v>
      </c>
      <c r="D13" s="107" t="s">
        <v>34</v>
      </c>
      <c r="E13" s="125" t="s">
        <v>29</v>
      </c>
      <c r="F13" s="105" t="s">
        <v>146</v>
      </c>
      <c r="G13" s="108">
        <v>16</v>
      </c>
      <c r="H13" s="109">
        <f t="shared" si="0"/>
        <v>96</v>
      </c>
      <c r="I13" s="109"/>
      <c r="J13" s="109">
        <f t="shared" si="1"/>
        <v>0</v>
      </c>
      <c r="K13" s="109">
        <v>17</v>
      </c>
      <c r="L13" s="109">
        <f t="shared" si="2"/>
        <v>38</v>
      </c>
      <c r="M13" s="110"/>
      <c r="N13" s="109">
        <f t="shared" si="3"/>
        <v>0</v>
      </c>
      <c r="O13" s="110">
        <v>5</v>
      </c>
      <c r="P13" s="110">
        <f t="shared" si="4"/>
        <v>10</v>
      </c>
      <c r="Q13" s="110">
        <v>7</v>
      </c>
      <c r="R13" s="110">
        <f t="shared" si="5"/>
        <v>21</v>
      </c>
      <c r="S13" s="111">
        <f t="shared" si="6"/>
        <v>165</v>
      </c>
      <c r="T13" s="104"/>
      <c r="U13" s="109">
        <f t="shared" si="7"/>
        <v>0</v>
      </c>
      <c r="V13" s="109"/>
      <c r="W13" s="109">
        <f t="shared" si="8"/>
        <v>0</v>
      </c>
      <c r="X13" s="109"/>
      <c r="Y13" s="109">
        <f t="shared" si="9"/>
        <v>0</v>
      </c>
      <c r="Z13" s="109"/>
      <c r="AA13" s="109">
        <f t="shared" si="10"/>
        <v>0</v>
      </c>
      <c r="AB13" s="111">
        <f t="shared" si="11"/>
        <v>0</v>
      </c>
      <c r="AC13" s="104"/>
      <c r="AD13" s="109"/>
      <c r="AE13" s="111"/>
      <c r="AF13" s="104">
        <v>1</v>
      </c>
      <c r="AG13" s="109">
        <f t="shared" si="12"/>
        <v>12</v>
      </c>
      <c r="AH13" s="109"/>
      <c r="AI13" s="109">
        <f t="shared" si="13"/>
        <v>0</v>
      </c>
      <c r="AJ13" s="109"/>
      <c r="AK13" s="109">
        <f t="shared" si="14"/>
        <v>0</v>
      </c>
      <c r="AL13" s="109"/>
      <c r="AM13" s="109">
        <f t="shared" si="15"/>
        <v>0</v>
      </c>
      <c r="AN13" s="109"/>
      <c r="AO13" s="109">
        <f t="shared" si="16"/>
        <v>0</v>
      </c>
      <c r="AP13" s="109"/>
      <c r="AQ13" s="109">
        <f t="shared" si="17"/>
        <v>0</v>
      </c>
      <c r="AR13" s="109"/>
      <c r="AS13" s="109">
        <f t="shared" si="18"/>
        <v>0</v>
      </c>
      <c r="AT13" s="109"/>
      <c r="AU13" s="65">
        <f t="shared" si="19"/>
        <v>0</v>
      </c>
      <c r="AV13" s="109"/>
      <c r="AW13" s="65">
        <f t="shared" si="20"/>
        <v>0</v>
      </c>
      <c r="AX13" s="65">
        <f t="shared" si="21"/>
        <v>0</v>
      </c>
      <c r="AY13" s="112">
        <f t="shared" si="22"/>
        <v>12</v>
      </c>
      <c r="AZ13" s="113">
        <f t="shared" si="23"/>
        <v>177</v>
      </c>
    </row>
    <row r="14" spans="1:52" s="118" customFormat="1" ht="14.25">
      <c r="A14" s="104">
        <v>10</v>
      </c>
      <c r="B14" s="105" t="s">
        <v>205</v>
      </c>
      <c r="C14" s="106">
        <v>23587</v>
      </c>
      <c r="D14" s="107" t="s">
        <v>34</v>
      </c>
      <c r="E14" s="125" t="s">
        <v>29</v>
      </c>
      <c r="F14" s="105" t="s">
        <v>146</v>
      </c>
      <c r="G14" s="108">
        <v>16</v>
      </c>
      <c r="H14" s="109">
        <f t="shared" si="0"/>
        <v>96</v>
      </c>
      <c r="I14" s="109"/>
      <c r="J14" s="109">
        <f t="shared" si="1"/>
        <v>0</v>
      </c>
      <c r="K14" s="109">
        <v>16</v>
      </c>
      <c r="L14" s="109">
        <f t="shared" si="2"/>
        <v>36</v>
      </c>
      <c r="M14" s="110"/>
      <c r="N14" s="109">
        <f t="shared" si="3"/>
        <v>0</v>
      </c>
      <c r="O14" s="110">
        <v>5</v>
      </c>
      <c r="P14" s="110">
        <f t="shared" si="4"/>
        <v>10</v>
      </c>
      <c r="Q14" s="110">
        <v>7</v>
      </c>
      <c r="R14" s="110">
        <f t="shared" si="5"/>
        <v>21</v>
      </c>
      <c r="S14" s="111">
        <f t="shared" si="6"/>
        <v>163</v>
      </c>
      <c r="T14" s="104"/>
      <c r="U14" s="109">
        <f t="shared" si="7"/>
        <v>0</v>
      </c>
      <c r="V14" s="109"/>
      <c r="W14" s="109">
        <f t="shared" si="8"/>
        <v>0</v>
      </c>
      <c r="X14" s="109"/>
      <c r="Y14" s="109">
        <f t="shared" si="9"/>
        <v>0</v>
      </c>
      <c r="Z14" s="109"/>
      <c r="AA14" s="109">
        <f t="shared" si="10"/>
        <v>0</v>
      </c>
      <c r="AB14" s="111">
        <f t="shared" si="11"/>
        <v>0</v>
      </c>
      <c r="AC14" s="104"/>
      <c r="AD14" s="109"/>
      <c r="AE14" s="111" t="s">
        <v>68</v>
      </c>
      <c r="AF14" s="104">
        <v>1</v>
      </c>
      <c r="AG14" s="109">
        <f t="shared" si="12"/>
        <v>12</v>
      </c>
      <c r="AH14" s="109"/>
      <c r="AI14" s="109">
        <f t="shared" si="13"/>
        <v>0</v>
      </c>
      <c r="AJ14" s="109"/>
      <c r="AK14" s="109">
        <f t="shared" si="14"/>
        <v>0</v>
      </c>
      <c r="AL14" s="109"/>
      <c r="AM14" s="109">
        <f t="shared" si="15"/>
        <v>0</v>
      </c>
      <c r="AN14" s="109"/>
      <c r="AO14" s="109">
        <f t="shared" si="16"/>
        <v>0</v>
      </c>
      <c r="AP14" s="109"/>
      <c r="AQ14" s="109">
        <f t="shared" si="17"/>
        <v>0</v>
      </c>
      <c r="AR14" s="109"/>
      <c r="AS14" s="109">
        <f t="shared" si="18"/>
        <v>0</v>
      </c>
      <c r="AT14" s="109"/>
      <c r="AU14" s="65">
        <f t="shared" si="19"/>
        <v>0</v>
      </c>
      <c r="AV14" s="109"/>
      <c r="AW14" s="65">
        <f t="shared" si="20"/>
        <v>0</v>
      </c>
      <c r="AX14" s="65">
        <f t="shared" si="21"/>
        <v>0</v>
      </c>
      <c r="AY14" s="112">
        <f t="shared" si="22"/>
        <v>12</v>
      </c>
      <c r="AZ14" s="113">
        <f t="shared" si="23"/>
        <v>175</v>
      </c>
    </row>
    <row r="15" spans="1:52" s="118" customFormat="1" ht="14.25">
      <c r="A15" s="104">
        <v>11</v>
      </c>
      <c r="B15" s="105" t="s">
        <v>155</v>
      </c>
      <c r="C15" s="106">
        <v>22555</v>
      </c>
      <c r="D15" s="107" t="s">
        <v>34</v>
      </c>
      <c r="E15" s="125" t="s">
        <v>29</v>
      </c>
      <c r="F15" s="105" t="s">
        <v>146</v>
      </c>
      <c r="G15" s="108">
        <v>16</v>
      </c>
      <c r="H15" s="109">
        <f t="shared" si="0"/>
        <v>96</v>
      </c>
      <c r="I15" s="109"/>
      <c r="J15" s="109">
        <f t="shared" si="1"/>
        <v>0</v>
      </c>
      <c r="K15" s="109">
        <v>15</v>
      </c>
      <c r="L15" s="109">
        <f t="shared" si="2"/>
        <v>34</v>
      </c>
      <c r="M15" s="110"/>
      <c r="N15" s="109">
        <f t="shared" si="3"/>
        <v>0</v>
      </c>
      <c r="O15" s="110">
        <v>5</v>
      </c>
      <c r="P15" s="110">
        <f t="shared" si="4"/>
        <v>10</v>
      </c>
      <c r="Q15" s="110">
        <v>7</v>
      </c>
      <c r="R15" s="110">
        <f t="shared" si="5"/>
        <v>21</v>
      </c>
      <c r="S15" s="111">
        <f t="shared" si="6"/>
        <v>161</v>
      </c>
      <c r="T15" s="104"/>
      <c r="U15" s="109">
        <f t="shared" si="7"/>
        <v>0</v>
      </c>
      <c r="V15" s="109"/>
      <c r="W15" s="109">
        <f t="shared" si="8"/>
        <v>0</v>
      </c>
      <c r="X15" s="109"/>
      <c r="Y15" s="109">
        <f t="shared" si="9"/>
        <v>0</v>
      </c>
      <c r="Z15" s="109"/>
      <c r="AA15" s="109">
        <f t="shared" si="10"/>
        <v>0</v>
      </c>
      <c r="AB15" s="111">
        <f t="shared" si="11"/>
        <v>0</v>
      </c>
      <c r="AC15" s="104"/>
      <c r="AD15" s="109"/>
      <c r="AE15" s="111"/>
      <c r="AF15" s="104">
        <v>1</v>
      </c>
      <c r="AG15" s="109">
        <f t="shared" si="12"/>
        <v>12</v>
      </c>
      <c r="AH15" s="109"/>
      <c r="AI15" s="109">
        <f t="shared" si="13"/>
        <v>0</v>
      </c>
      <c r="AJ15" s="109"/>
      <c r="AK15" s="109">
        <f t="shared" si="14"/>
        <v>0</v>
      </c>
      <c r="AL15" s="109"/>
      <c r="AM15" s="109">
        <f t="shared" si="15"/>
        <v>0</v>
      </c>
      <c r="AN15" s="109"/>
      <c r="AO15" s="109">
        <f t="shared" si="16"/>
        <v>0</v>
      </c>
      <c r="AP15" s="109"/>
      <c r="AQ15" s="109">
        <f t="shared" si="17"/>
        <v>0</v>
      </c>
      <c r="AR15" s="109"/>
      <c r="AS15" s="109">
        <f t="shared" si="18"/>
        <v>0</v>
      </c>
      <c r="AT15" s="109"/>
      <c r="AU15" s="65">
        <f t="shared" si="19"/>
        <v>0</v>
      </c>
      <c r="AV15" s="109"/>
      <c r="AW15" s="65">
        <f t="shared" si="20"/>
        <v>0</v>
      </c>
      <c r="AX15" s="65">
        <f t="shared" si="21"/>
        <v>0</v>
      </c>
      <c r="AY15" s="112">
        <f t="shared" si="22"/>
        <v>12</v>
      </c>
      <c r="AZ15" s="113">
        <f t="shared" si="23"/>
        <v>173</v>
      </c>
    </row>
    <row r="16" spans="1:52" s="118" customFormat="1" ht="14.25">
      <c r="A16" s="104">
        <v>12</v>
      </c>
      <c r="B16" s="105" t="s">
        <v>158</v>
      </c>
      <c r="C16" s="106">
        <v>22561</v>
      </c>
      <c r="D16" s="107" t="s">
        <v>34</v>
      </c>
      <c r="E16" s="125" t="s">
        <v>29</v>
      </c>
      <c r="F16" s="105" t="s">
        <v>146</v>
      </c>
      <c r="G16" s="108">
        <v>16</v>
      </c>
      <c r="H16" s="109">
        <f t="shared" si="0"/>
        <v>96</v>
      </c>
      <c r="I16" s="109"/>
      <c r="J16" s="109">
        <f t="shared" si="1"/>
        <v>0</v>
      </c>
      <c r="K16" s="109">
        <v>15</v>
      </c>
      <c r="L16" s="109">
        <f t="shared" si="2"/>
        <v>34</v>
      </c>
      <c r="M16" s="110"/>
      <c r="N16" s="109">
        <f t="shared" si="3"/>
        <v>0</v>
      </c>
      <c r="O16" s="110">
        <v>5</v>
      </c>
      <c r="P16" s="110">
        <f t="shared" si="4"/>
        <v>10</v>
      </c>
      <c r="Q16" s="110">
        <v>7</v>
      </c>
      <c r="R16" s="110">
        <f t="shared" si="5"/>
        <v>21</v>
      </c>
      <c r="S16" s="111">
        <f t="shared" si="6"/>
        <v>161</v>
      </c>
      <c r="T16" s="104"/>
      <c r="U16" s="109">
        <f t="shared" si="7"/>
        <v>0</v>
      </c>
      <c r="V16" s="109"/>
      <c r="W16" s="109">
        <f t="shared" si="8"/>
        <v>0</v>
      </c>
      <c r="X16" s="109"/>
      <c r="Y16" s="109">
        <f t="shared" si="9"/>
        <v>0</v>
      </c>
      <c r="Z16" s="109"/>
      <c r="AA16" s="109">
        <f t="shared" si="10"/>
        <v>0</v>
      </c>
      <c r="AB16" s="111">
        <f t="shared" si="11"/>
        <v>0</v>
      </c>
      <c r="AC16" s="104"/>
      <c r="AD16" s="109"/>
      <c r="AE16" s="111"/>
      <c r="AF16" s="104">
        <v>1</v>
      </c>
      <c r="AG16" s="109">
        <f t="shared" si="12"/>
        <v>12</v>
      </c>
      <c r="AH16" s="109"/>
      <c r="AI16" s="109">
        <f t="shared" si="13"/>
        <v>0</v>
      </c>
      <c r="AJ16" s="109"/>
      <c r="AK16" s="109">
        <f t="shared" si="14"/>
        <v>0</v>
      </c>
      <c r="AL16" s="109"/>
      <c r="AM16" s="109">
        <f t="shared" si="15"/>
        <v>0</v>
      </c>
      <c r="AN16" s="109"/>
      <c r="AO16" s="109">
        <f t="shared" si="16"/>
        <v>0</v>
      </c>
      <c r="AP16" s="109"/>
      <c r="AQ16" s="109">
        <f t="shared" si="17"/>
        <v>0</v>
      </c>
      <c r="AR16" s="109"/>
      <c r="AS16" s="109">
        <f t="shared" si="18"/>
        <v>0</v>
      </c>
      <c r="AT16" s="109"/>
      <c r="AU16" s="65">
        <f t="shared" si="19"/>
        <v>0</v>
      </c>
      <c r="AV16" s="109"/>
      <c r="AW16" s="65">
        <f t="shared" si="20"/>
        <v>0</v>
      </c>
      <c r="AX16" s="65">
        <f t="shared" si="21"/>
        <v>0</v>
      </c>
      <c r="AY16" s="112">
        <f t="shared" si="22"/>
        <v>12</v>
      </c>
      <c r="AZ16" s="113">
        <f t="shared" si="23"/>
        <v>173</v>
      </c>
    </row>
    <row r="17" spans="1:52" s="118" customFormat="1" ht="14.25">
      <c r="A17" s="104">
        <v>13</v>
      </c>
      <c r="B17" s="105" t="s">
        <v>162</v>
      </c>
      <c r="C17" s="106">
        <v>24027</v>
      </c>
      <c r="D17" s="107" t="s">
        <v>35</v>
      </c>
      <c r="E17" s="125" t="s">
        <v>29</v>
      </c>
      <c r="F17" s="105" t="s">
        <v>146</v>
      </c>
      <c r="G17" s="108">
        <v>16</v>
      </c>
      <c r="H17" s="109">
        <f t="shared" si="0"/>
        <v>96</v>
      </c>
      <c r="I17" s="109"/>
      <c r="J17" s="109">
        <f t="shared" si="1"/>
        <v>0</v>
      </c>
      <c r="K17" s="109">
        <v>18</v>
      </c>
      <c r="L17" s="109">
        <f t="shared" si="2"/>
        <v>40</v>
      </c>
      <c r="M17" s="110"/>
      <c r="N17" s="109">
        <f t="shared" si="3"/>
        <v>0</v>
      </c>
      <c r="O17" s="110">
        <v>5</v>
      </c>
      <c r="P17" s="110">
        <f t="shared" si="4"/>
        <v>10</v>
      </c>
      <c r="Q17" s="110">
        <v>5</v>
      </c>
      <c r="R17" s="110">
        <f t="shared" si="5"/>
        <v>15</v>
      </c>
      <c r="S17" s="111">
        <f t="shared" si="6"/>
        <v>161</v>
      </c>
      <c r="T17" s="104"/>
      <c r="U17" s="109">
        <f t="shared" si="7"/>
        <v>0</v>
      </c>
      <c r="V17" s="109"/>
      <c r="W17" s="109">
        <f t="shared" si="8"/>
        <v>0</v>
      </c>
      <c r="X17" s="109"/>
      <c r="Y17" s="109">
        <f t="shared" si="9"/>
        <v>0</v>
      </c>
      <c r="Z17" s="109"/>
      <c r="AA17" s="109">
        <f t="shared" si="10"/>
        <v>0</v>
      </c>
      <c r="AB17" s="111">
        <f t="shared" si="11"/>
        <v>0</v>
      </c>
      <c r="AC17" s="104"/>
      <c r="AD17" s="109"/>
      <c r="AE17" s="111"/>
      <c r="AF17" s="104">
        <v>1</v>
      </c>
      <c r="AG17" s="109">
        <f t="shared" si="12"/>
        <v>12</v>
      </c>
      <c r="AH17" s="109"/>
      <c r="AI17" s="109">
        <f t="shared" si="13"/>
        <v>0</v>
      </c>
      <c r="AJ17" s="109"/>
      <c r="AK17" s="109">
        <f t="shared" si="14"/>
        <v>0</v>
      </c>
      <c r="AL17" s="109"/>
      <c r="AM17" s="109">
        <f t="shared" si="15"/>
        <v>0</v>
      </c>
      <c r="AN17" s="109"/>
      <c r="AO17" s="109">
        <f t="shared" si="16"/>
        <v>0</v>
      </c>
      <c r="AP17" s="109"/>
      <c r="AQ17" s="109">
        <f t="shared" si="17"/>
        <v>0</v>
      </c>
      <c r="AR17" s="109"/>
      <c r="AS17" s="109">
        <f t="shared" si="18"/>
        <v>0</v>
      </c>
      <c r="AT17" s="109"/>
      <c r="AU17" s="65">
        <f t="shared" si="19"/>
        <v>0</v>
      </c>
      <c r="AV17" s="109"/>
      <c r="AW17" s="65">
        <f t="shared" si="20"/>
        <v>0</v>
      </c>
      <c r="AX17" s="65">
        <f t="shared" si="21"/>
        <v>0</v>
      </c>
      <c r="AY17" s="112">
        <f t="shared" si="22"/>
        <v>12</v>
      </c>
      <c r="AZ17" s="113">
        <f t="shared" si="23"/>
        <v>173</v>
      </c>
    </row>
    <row r="18" spans="1:52" s="118" customFormat="1" ht="14.25">
      <c r="A18" s="104">
        <v>14</v>
      </c>
      <c r="B18" s="105" t="s">
        <v>161</v>
      </c>
      <c r="C18" s="106">
        <v>22911</v>
      </c>
      <c r="D18" s="107" t="s">
        <v>34</v>
      </c>
      <c r="E18" s="125" t="s">
        <v>29</v>
      </c>
      <c r="F18" s="105" t="s">
        <v>146</v>
      </c>
      <c r="G18" s="108">
        <v>16</v>
      </c>
      <c r="H18" s="109">
        <f t="shared" si="0"/>
        <v>96</v>
      </c>
      <c r="I18" s="109"/>
      <c r="J18" s="109">
        <f t="shared" si="1"/>
        <v>0</v>
      </c>
      <c r="K18" s="109">
        <v>13</v>
      </c>
      <c r="L18" s="109">
        <f t="shared" si="2"/>
        <v>30</v>
      </c>
      <c r="M18" s="110"/>
      <c r="N18" s="109">
        <f t="shared" si="3"/>
        <v>0</v>
      </c>
      <c r="O18" s="110">
        <v>5</v>
      </c>
      <c r="P18" s="110">
        <f t="shared" si="4"/>
        <v>10</v>
      </c>
      <c r="Q18" s="110">
        <v>7</v>
      </c>
      <c r="R18" s="110">
        <f t="shared" si="5"/>
        <v>21</v>
      </c>
      <c r="S18" s="111">
        <f t="shared" si="6"/>
        <v>157</v>
      </c>
      <c r="T18" s="104"/>
      <c r="U18" s="109">
        <f t="shared" si="7"/>
        <v>0</v>
      </c>
      <c r="V18" s="109"/>
      <c r="W18" s="109">
        <f t="shared" si="8"/>
        <v>0</v>
      </c>
      <c r="X18" s="109"/>
      <c r="Y18" s="109">
        <f t="shared" si="9"/>
        <v>0</v>
      </c>
      <c r="Z18" s="109"/>
      <c r="AA18" s="109">
        <f t="shared" si="10"/>
        <v>0</v>
      </c>
      <c r="AB18" s="111">
        <f t="shared" si="11"/>
        <v>0</v>
      </c>
      <c r="AC18" s="104"/>
      <c r="AD18" s="109"/>
      <c r="AE18" s="111"/>
      <c r="AF18" s="104">
        <v>1</v>
      </c>
      <c r="AG18" s="109">
        <f t="shared" si="12"/>
        <v>12</v>
      </c>
      <c r="AH18" s="109"/>
      <c r="AI18" s="109">
        <f t="shared" si="13"/>
        <v>0</v>
      </c>
      <c r="AJ18" s="109"/>
      <c r="AK18" s="109">
        <f t="shared" si="14"/>
        <v>0</v>
      </c>
      <c r="AL18" s="109"/>
      <c r="AM18" s="109">
        <f t="shared" si="15"/>
        <v>0</v>
      </c>
      <c r="AN18" s="109"/>
      <c r="AO18" s="109">
        <f t="shared" si="16"/>
        <v>0</v>
      </c>
      <c r="AP18" s="109"/>
      <c r="AQ18" s="109">
        <f t="shared" si="17"/>
        <v>0</v>
      </c>
      <c r="AR18" s="109"/>
      <c r="AS18" s="109">
        <f t="shared" si="18"/>
        <v>0</v>
      </c>
      <c r="AT18" s="109"/>
      <c r="AU18" s="65">
        <f t="shared" si="19"/>
        <v>0</v>
      </c>
      <c r="AV18" s="109"/>
      <c r="AW18" s="65">
        <f t="shared" si="20"/>
        <v>0</v>
      </c>
      <c r="AX18" s="65">
        <f t="shared" si="21"/>
        <v>0</v>
      </c>
      <c r="AY18" s="112">
        <f t="shared" si="22"/>
        <v>12</v>
      </c>
      <c r="AZ18" s="113">
        <f t="shared" si="23"/>
        <v>169</v>
      </c>
    </row>
    <row r="19" spans="1:52" s="118" customFormat="1" ht="14.25">
      <c r="A19" s="104">
        <v>15</v>
      </c>
      <c r="B19" s="105" t="s">
        <v>165</v>
      </c>
      <c r="C19" s="106">
        <v>22327</v>
      </c>
      <c r="D19" s="107" t="s">
        <v>34</v>
      </c>
      <c r="E19" s="125" t="s">
        <v>29</v>
      </c>
      <c r="F19" s="105" t="s">
        <v>146</v>
      </c>
      <c r="G19" s="108">
        <v>14</v>
      </c>
      <c r="H19" s="109">
        <f t="shared" si="0"/>
        <v>84</v>
      </c>
      <c r="I19" s="109"/>
      <c r="J19" s="109">
        <f t="shared" si="1"/>
        <v>0</v>
      </c>
      <c r="K19" s="109">
        <v>19</v>
      </c>
      <c r="L19" s="109">
        <f t="shared" si="2"/>
        <v>42</v>
      </c>
      <c r="M19" s="110"/>
      <c r="N19" s="109">
        <f t="shared" si="3"/>
        <v>0</v>
      </c>
      <c r="O19" s="110">
        <v>5</v>
      </c>
      <c r="P19" s="110">
        <f t="shared" si="4"/>
        <v>10</v>
      </c>
      <c r="Q19" s="110">
        <v>6</v>
      </c>
      <c r="R19" s="110">
        <f t="shared" si="5"/>
        <v>18</v>
      </c>
      <c r="S19" s="111">
        <f t="shared" si="6"/>
        <v>154</v>
      </c>
      <c r="T19" s="104"/>
      <c r="U19" s="109">
        <f t="shared" si="7"/>
        <v>0</v>
      </c>
      <c r="V19" s="109"/>
      <c r="W19" s="109">
        <f t="shared" si="8"/>
        <v>0</v>
      </c>
      <c r="X19" s="109"/>
      <c r="Y19" s="109">
        <f t="shared" si="9"/>
        <v>0</v>
      </c>
      <c r="Z19" s="109"/>
      <c r="AA19" s="109">
        <f t="shared" si="10"/>
        <v>0</v>
      </c>
      <c r="AB19" s="111">
        <f t="shared" si="11"/>
        <v>0</v>
      </c>
      <c r="AC19" s="104"/>
      <c r="AD19" s="109"/>
      <c r="AE19" s="111"/>
      <c r="AF19" s="104">
        <v>1</v>
      </c>
      <c r="AG19" s="109">
        <f t="shared" si="12"/>
        <v>12</v>
      </c>
      <c r="AH19" s="109"/>
      <c r="AI19" s="109">
        <f t="shared" si="13"/>
        <v>0</v>
      </c>
      <c r="AJ19" s="109"/>
      <c r="AK19" s="109">
        <f t="shared" si="14"/>
        <v>0</v>
      </c>
      <c r="AL19" s="109"/>
      <c r="AM19" s="109">
        <f t="shared" si="15"/>
        <v>0</v>
      </c>
      <c r="AN19" s="109"/>
      <c r="AO19" s="109">
        <f t="shared" si="16"/>
        <v>0</v>
      </c>
      <c r="AP19" s="109"/>
      <c r="AQ19" s="109">
        <f t="shared" si="17"/>
        <v>0</v>
      </c>
      <c r="AR19" s="109"/>
      <c r="AS19" s="109">
        <f t="shared" si="18"/>
        <v>0</v>
      </c>
      <c r="AT19" s="109"/>
      <c r="AU19" s="65">
        <f t="shared" si="19"/>
        <v>0</v>
      </c>
      <c r="AV19" s="109"/>
      <c r="AW19" s="65">
        <f t="shared" si="20"/>
        <v>0</v>
      </c>
      <c r="AX19" s="65">
        <f t="shared" si="21"/>
        <v>0</v>
      </c>
      <c r="AY19" s="112">
        <f t="shared" si="22"/>
        <v>12</v>
      </c>
      <c r="AZ19" s="113">
        <f t="shared" si="23"/>
        <v>166</v>
      </c>
    </row>
    <row r="20" spans="1:52" s="118" customFormat="1" ht="14.25">
      <c r="A20" s="104">
        <v>16</v>
      </c>
      <c r="B20" s="105" t="s">
        <v>164</v>
      </c>
      <c r="C20" s="106">
        <v>24757</v>
      </c>
      <c r="D20" s="107" t="s">
        <v>34</v>
      </c>
      <c r="E20" s="125" t="s">
        <v>29</v>
      </c>
      <c r="F20" s="105" t="s">
        <v>146</v>
      </c>
      <c r="G20" s="108">
        <v>16</v>
      </c>
      <c r="H20" s="109">
        <f t="shared" si="0"/>
        <v>96</v>
      </c>
      <c r="I20" s="109"/>
      <c r="J20" s="109">
        <f t="shared" si="1"/>
        <v>0</v>
      </c>
      <c r="K20" s="109">
        <v>14</v>
      </c>
      <c r="L20" s="109">
        <f t="shared" si="2"/>
        <v>32</v>
      </c>
      <c r="M20" s="110"/>
      <c r="N20" s="109">
        <f t="shared" si="3"/>
        <v>0</v>
      </c>
      <c r="O20" s="110">
        <v>5</v>
      </c>
      <c r="P20" s="110">
        <f t="shared" si="4"/>
        <v>10</v>
      </c>
      <c r="Q20" s="110">
        <v>5</v>
      </c>
      <c r="R20" s="110">
        <f t="shared" si="5"/>
        <v>15</v>
      </c>
      <c r="S20" s="111">
        <f t="shared" si="6"/>
        <v>153</v>
      </c>
      <c r="T20" s="104"/>
      <c r="U20" s="109">
        <f t="shared" si="7"/>
        <v>0</v>
      </c>
      <c r="V20" s="109"/>
      <c r="W20" s="109">
        <f t="shared" si="8"/>
        <v>0</v>
      </c>
      <c r="X20" s="109"/>
      <c r="Y20" s="109">
        <f t="shared" si="9"/>
        <v>0</v>
      </c>
      <c r="Z20" s="109"/>
      <c r="AA20" s="109">
        <f t="shared" si="10"/>
        <v>0</v>
      </c>
      <c r="AB20" s="111">
        <f t="shared" si="11"/>
        <v>0</v>
      </c>
      <c r="AC20" s="104"/>
      <c r="AD20" s="109"/>
      <c r="AE20" s="111"/>
      <c r="AF20" s="104">
        <v>1</v>
      </c>
      <c r="AG20" s="109">
        <f t="shared" si="12"/>
        <v>12</v>
      </c>
      <c r="AH20" s="109"/>
      <c r="AI20" s="109">
        <f t="shared" si="13"/>
        <v>0</v>
      </c>
      <c r="AJ20" s="109"/>
      <c r="AK20" s="109">
        <f t="shared" si="14"/>
        <v>0</v>
      </c>
      <c r="AL20" s="109"/>
      <c r="AM20" s="109">
        <f t="shared" si="15"/>
        <v>0</v>
      </c>
      <c r="AN20" s="109"/>
      <c r="AO20" s="109">
        <f t="shared" si="16"/>
        <v>0</v>
      </c>
      <c r="AP20" s="109"/>
      <c r="AQ20" s="109">
        <f t="shared" si="17"/>
        <v>0</v>
      </c>
      <c r="AR20" s="109"/>
      <c r="AS20" s="109">
        <f t="shared" si="18"/>
        <v>0</v>
      </c>
      <c r="AT20" s="109"/>
      <c r="AU20" s="65">
        <f t="shared" si="19"/>
        <v>0</v>
      </c>
      <c r="AV20" s="109"/>
      <c r="AW20" s="65">
        <f t="shared" si="20"/>
        <v>0</v>
      </c>
      <c r="AX20" s="65">
        <f t="shared" si="21"/>
        <v>0</v>
      </c>
      <c r="AY20" s="112">
        <f t="shared" si="22"/>
        <v>12</v>
      </c>
      <c r="AZ20" s="113">
        <f t="shared" si="23"/>
        <v>165</v>
      </c>
    </row>
    <row r="21" spans="1:52" s="118" customFormat="1" ht="14.25">
      <c r="A21" s="104">
        <v>17</v>
      </c>
      <c r="B21" s="105" t="s">
        <v>160</v>
      </c>
      <c r="C21" s="106">
        <v>22884</v>
      </c>
      <c r="D21" s="107" t="s">
        <v>34</v>
      </c>
      <c r="E21" s="125" t="s">
        <v>29</v>
      </c>
      <c r="F21" s="105" t="s">
        <v>146</v>
      </c>
      <c r="G21" s="108">
        <v>14</v>
      </c>
      <c r="H21" s="109">
        <f t="shared" si="0"/>
        <v>84</v>
      </c>
      <c r="I21" s="109"/>
      <c r="J21" s="109">
        <f t="shared" si="1"/>
        <v>0</v>
      </c>
      <c r="K21" s="109">
        <v>14</v>
      </c>
      <c r="L21" s="109">
        <f t="shared" si="2"/>
        <v>32</v>
      </c>
      <c r="M21" s="110"/>
      <c r="N21" s="109">
        <f t="shared" si="3"/>
        <v>0</v>
      </c>
      <c r="O21" s="110">
        <v>5</v>
      </c>
      <c r="P21" s="110">
        <f t="shared" si="4"/>
        <v>10</v>
      </c>
      <c r="Q21" s="110">
        <v>7</v>
      </c>
      <c r="R21" s="110">
        <f t="shared" si="5"/>
        <v>21</v>
      </c>
      <c r="S21" s="111">
        <f t="shared" si="6"/>
        <v>147</v>
      </c>
      <c r="T21" s="104"/>
      <c r="U21" s="109">
        <f t="shared" si="7"/>
        <v>0</v>
      </c>
      <c r="V21" s="109"/>
      <c r="W21" s="109">
        <f t="shared" si="8"/>
        <v>0</v>
      </c>
      <c r="X21" s="109"/>
      <c r="Y21" s="109">
        <f t="shared" si="9"/>
        <v>0</v>
      </c>
      <c r="Z21" s="109"/>
      <c r="AA21" s="109">
        <f t="shared" si="10"/>
        <v>0</v>
      </c>
      <c r="AB21" s="111">
        <f t="shared" si="11"/>
        <v>0</v>
      </c>
      <c r="AC21" s="104"/>
      <c r="AD21" s="109"/>
      <c r="AE21" s="111"/>
      <c r="AF21" s="104">
        <v>1</v>
      </c>
      <c r="AG21" s="109">
        <f t="shared" si="12"/>
        <v>12</v>
      </c>
      <c r="AH21" s="109"/>
      <c r="AI21" s="109">
        <f t="shared" si="13"/>
        <v>0</v>
      </c>
      <c r="AJ21" s="109"/>
      <c r="AK21" s="109">
        <f t="shared" si="14"/>
        <v>0</v>
      </c>
      <c r="AL21" s="109"/>
      <c r="AM21" s="109">
        <f t="shared" si="15"/>
        <v>0</v>
      </c>
      <c r="AN21" s="109"/>
      <c r="AO21" s="109">
        <f t="shared" si="16"/>
        <v>0</v>
      </c>
      <c r="AP21" s="109"/>
      <c r="AQ21" s="109">
        <f t="shared" si="17"/>
        <v>0</v>
      </c>
      <c r="AR21" s="109"/>
      <c r="AS21" s="109">
        <f t="shared" si="18"/>
        <v>0</v>
      </c>
      <c r="AT21" s="109"/>
      <c r="AU21" s="65">
        <f t="shared" si="19"/>
        <v>0</v>
      </c>
      <c r="AV21" s="109"/>
      <c r="AW21" s="65">
        <f t="shared" si="20"/>
        <v>0</v>
      </c>
      <c r="AX21" s="65">
        <f t="shared" si="21"/>
        <v>0</v>
      </c>
      <c r="AY21" s="112">
        <f t="shared" si="22"/>
        <v>12</v>
      </c>
      <c r="AZ21" s="113">
        <f t="shared" si="23"/>
        <v>159</v>
      </c>
    </row>
    <row r="22" spans="1:52" ht="14.25">
      <c r="A22" s="104">
        <v>18</v>
      </c>
      <c r="B22" s="136" t="s">
        <v>247</v>
      </c>
      <c r="C22" s="137">
        <v>23075</v>
      </c>
      <c r="D22" s="138" t="s">
        <v>34</v>
      </c>
      <c r="E22" s="139" t="s">
        <v>29</v>
      </c>
      <c r="F22" s="136" t="s">
        <v>146</v>
      </c>
      <c r="G22" s="140">
        <v>1</v>
      </c>
      <c r="H22" s="141">
        <f t="shared" si="0"/>
        <v>6</v>
      </c>
      <c r="I22" s="141"/>
      <c r="J22" s="141">
        <f t="shared" si="1"/>
        <v>0</v>
      </c>
      <c r="K22" s="141">
        <v>29</v>
      </c>
      <c r="L22" s="141">
        <f t="shared" si="2"/>
        <v>62</v>
      </c>
      <c r="M22" s="142"/>
      <c r="N22" s="141">
        <f t="shared" si="3"/>
        <v>0</v>
      </c>
      <c r="O22" s="142">
        <v>1</v>
      </c>
      <c r="P22" s="142">
        <f t="shared" si="4"/>
        <v>2</v>
      </c>
      <c r="Q22" s="142">
        <v>0</v>
      </c>
      <c r="R22" s="110">
        <f t="shared" si="5"/>
        <v>0</v>
      </c>
      <c r="S22" s="143">
        <f t="shared" si="6"/>
        <v>70</v>
      </c>
      <c r="T22" s="144"/>
      <c r="U22" s="141">
        <f t="shared" si="7"/>
        <v>0</v>
      </c>
      <c r="V22" s="141"/>
      <c r="W22" s="141">
        <f t="shared" si="8"/>
        <v>0</v>
      </c>
      <c r="X22" s="141">
        <v>1</v>
      </c>
      <c r="Y22" s="141">
        <f t="shared" si="9"/>
        <v>3</v>
      </c>
      <c r="Z22" s="141"/>
      <c r="AA22" s="141">
        <f t="shared" si="10"/>
        <v>0</v>
      </c>
      <c r="AB22" s="143">
        <f t="shared" si="11"/>
        <v>3</v>
      </c>
      <c r="AC22" s="144"/>
      <c r="AD22" s="141"/>
      <c r="AE22" s="143"/>
      <c r="AF22" s="144">
        <v>1</v>
      </c>
      <c r="AG22" s="141">
        <f t="shared" si="12"/>
        <v>12</v>
      </c>
      <c r="AH22" s="141">
        <v>1</v>
      </c>
      <c r="AI22" s="141">
        <f t="shared" si="13"/>
        <v>5</v>
      </c>
      <c r="AJ22" s="141">
        <v>0</v>
      </c>
      <c r="AK22" s="141">
        <f t="shared" si="14"/>
        <v>0</v>
      </c>
      <c r="AL22" s="141">
        <v>1</v>
      </c>
      <c r="AM22" s="141">
        <f t="shared" si="15"/>
        <v>1</v>
      </c>
      <c r="AN22" s="141"/>
      <c r="AO22" s="141">
        <f t="shared" si="16"/>
        <v>0</v>
      </c>
      <c r="AP22" s="141"/>
      <c r="AQ22" s="141">
        <f t="shared" si="17"/>
        <v>0</v>
      </c>
      <c r="AR22" s="141"/>
      <c r="AS22" s="141">
        <f t="shared" si="18"/>
        <v>0</v>
      </c>
      <c r="AT22" s="141"/>
      <c r="AU22" s="65">
        <f t="shared" si="19"/>
        <v>0</v>
      </c>
      <c r="AV22" s="141"/>
      <c r="AW22" s="65">
        <f t="shared" si="20"/>
        <v>0</v>
      </c>
      <c r="AX22" s="65">
        <f t="shared" si="21"/>
        <v>6</v>
      </c>
      <c r="AY22" s="145">
        <f t="shared" si="22"/>
        <v>18</v>
      </c>
      <c r="AZ22" s="146">
        <f t="shared" si="23"/>
        <v>91</v>
      </c>
    </row>
    <row r="23" spans="1:52" ht="14.25">
      <c r="A23" s="104">
        <v>19</v>
      </c>
      <c r="B23" s="136" t="s">
        <v>261</v>
      </c>
      <c r="C23" s="137">
        <v>25035</v>
      </c>
      <c r="D23" s="138" t="s">
        <v>34</v>
      </c>
      <c r="E23" s="139" t="s">
        <v>29</v>
      </c>
      <c r="F23" s="136" t="s">
        <v>146</v>
      </c>
      <c r="G23" s="140">
        <v>1</v>
      </c>
      <c r="H23" s="141">
        <f t="shared" si="0"/>
        <v>6</v>
      </c>
      <c r="I23" s="141"/>
      <c r="J23" s="141">
        <f t="shared" si="1"/>
        <v>0</v>
      </c>
      <c r="K23" s="141">
        <v>28</v>
      </c>
      <c r="L23" s="141">
        <f t="shared" si="2"/>
        <v>60</v>
      </c>
      <c r="M23" s="142"/>
      <c r="N23" s="141">
        <f t="shared" si="3"/>
        <v>0</v>
      </c>
      <c r="O23" s="142">
        <v>1</v>
      </c>
      <c r="P23" s="142">
        <f t="shared" si="4"/>
        <v>2</v>
      </c>
      <c r="Q23" s="142">
        <v>0</v>
      </c>
      <c r="R23" s="110">
        <f t="shared" si="5"/>
        <v>0</v>
      </c>
      <c r="S23" s="143">
        <f t="shared" si="6"/>
        <v>68</v>
      </c>
      <c r="T23" s="144"/>
      <c r="U23" s="141">
        <f t="shared" si="7"/>
        <v>0</v>
      </c>
      <c r="V23" s="141"/>
      <c r="W23" s="141">
        <f t="shared" si="8"/>
        <v>0</v>
      </c>
      <c r="X23" s="141"/>
      <c r="Y23" s="141">
        <f t="shared" si="9"/>
        <v>0</v>
      </c>
      <c r="Z23" s="141"/>
      <c r="AA23" s="141">
        <f t="shared" si="10"/>
        <v>0</v>
      </c>
      <c r="AB23" s="143">
        <f t="shared" si="11"/>
        <v>0</v>
      </c>
      <c r="AC23" s="144"/>
      <c r="AD23" s="141"/>
      <c r="AE23" s="143"/>
      <c r="AF23" s="144">
        <v>1</v>
      </c>
      <c r="AG23" s="141">
        <f t="shared" si="12"/>
        <v>12</v>
      </c>
      <c r="AH23" s="141"/>
      <c r="AI23" s="141">
        <f t="shared" si="13"/>
        <v>0</v>
      </c>
      <c r="AJ23" s="141">
        <v>0</v>
      </c>
      <c r="AK23" s="141">
        <f t="shared" si="14"/>
        <v>0</v>
      </c>
      <c r="AL23" s="141">
        <v>5</v>
      </c>
      <c r="AM23" s="141">
        <f t="shared" si="15"/>
        <v>5</v>
      </c>
      <c r="AN23" s="141">
        <v>1</v>
      </c>
      <c r="AO23" s="141">
        <f t="shared" si="16"/>
        <v>5</v>
      </c>
      <c r="AP23" s="141">
        <v>1</v>
      </c>
      <c r="AQ23" s="141">
        <f t="shared" si="17"/>
        <v>5</v>
      </c>
      <c r="AR23" s="141"/>
      <c r="AS23" s="141">
        <f t="shared" si="18"/>
        <v>0</v>
      </c>
      <c r="AT23" s="141"/>
      <c r="AU23" s="65">
        <f t="shared" si="19"/>
        <v>0</v>
      </c>
      <c r="AV23" s="141"/>
      <c r="AW23" s="65">
        <f t="shared" si="20"/>
        <v>0</v>
      </c>
      <c r="AX23" s="65">
        <f t="shared" si="21"/>
        <v>10</v>
      </c>
      <c r="AY23" s="145">
        <f t="shared" si="22"/>
        <v>22</v>
      </c>
      <c r="AZ23" s="146">
        <f t="shared" si="23"/>
        <v>90</v>
      </c>
    </row>
    <row r="24" spans="1:52" ht="14.25">
      <c r="A24" s="104">
        <v>20</v>
      </c>
      <c r="B24" s="136" t="s">
        <v>248</v>
      </c>
      <c r="C24" s="137">
        <v>22460</v>
      </c>
      <c r="D24" s="138" t="s">
        <v>34</v>
      </c>
      <c r="E24" s="139" t="s">
        <v>29</v>
      </c>
      <c r="F24" s="136" t="s">
        <v>146</v>
      </c>
      <c r="G24" s="140">
        <v>1</v>
      </c>
      <c r="H24" s="141">
        <f t="shared" si="0"/>
        <v>6</v>
      </c>
      <c r="I24" s="141"/>
      <c r="J24" s="141">
        <f t="shared" si="1"/>
        <v>0</v>
      </c>
      <c r="K24" s="141">
        <v>31</v>
      </c>
      <c r="L24" s="141">
        <f t="shared" si="2"/>
        <v>66</v>
      </c>
      <c r="M24" s="142"/>
      <c r="N24" s="141">
        <f t="shared" si="3"/>
        <v>0</v>
      </c>
      <c r="O24" s="142">
        <v>1</v>
      </c>
      <c r="P24" s="142">
        <f t="shared" si="4"/>
        <v>2</v>
      </c>
      <c r="Q24" s="142">
        <v>0</v>
      </c>
      <c r="R24" s="110">
        <f t="shared" si="5"/>
        <v>0</v>
      </c>
      <c r="S24" s="143">
        <f t="shared" si="6"/>
        <v>74</v>
      </c>
      <c r="T24" s="144"/>
      <c r="U24" s="141">
        <f t="shared" si="7"/>
        <v>0</v>
      </c>
      <c r="V24" s="141"/>
      <c r="W24" s="141">
        <f t="shared" si="8"/>
        <v>0</v>
      </c>
      <c r="X24" s="141"/>
      <c r="Y24" s="141">
        <f t="shared" si="9"/>
        <v>0</v>
      </c>
      <c r="Z24" s="141"/>
      <c r="AA24" s="141">
        <f t="shared" si="10"/>
        <v>0</v>
      </c>
      <c r="AB24" s="143">
        <f t="shared" si="11"/>
        <v>0</v>
      </c>
      <c r="AC24" s="144"/>
      <c r="AD24" s="141"/>
      <c r="AE24" s="143"/>
      <c r="AF24" s="144">
        <v>1</v>
      </c>
      <c r="AG24" s="141">
        <f t="shared" si="12"/>
        <v>12</v>
      </c>
      <c r="AH24" s="141"/>
      <c r="AI24" s="141">
        <f t="shared" si="13"/>
        <v>0</v>
      </c>
      <c r="AJ24" s="141">
        <v>0</v>
      </c>
      <c r="AK24" s="141">
        <f t="shared" si="14"/>
        <v>0</v>
      </c>
      <c r="AL24" s="141"/>
      <c r="AM24" s="141">
        <f t="shared" si="15"/>
        <v>0</v>
      </c>
      <c r="AN24" s="141"/>
      <c r="AO24" s="141">
        <f t="shared" si="16"/>
        <v>0</v>
      </c>
      <c r="AP24" s="141"/>
      <c r="AQ24" s="141">
        <f t="shared" si="17"/>
        <v>0</v>
      </c>
      <c r="AR24" s="141"/>
      <c r="AS24" s="141">
        <f t="shared" si="18"/>
        <v>0</v>
      </c>
      <c r="AT24" s="141"/>
      <c r="AU24" s="65">
        <f t="shared" si="19"/>
        <v>0</v>
      </c>
      <c r="AV24" s="141"/>
      <c r="AW24" s="65">
        <f t="shared" si="20"/>
        <v>0</v>
      </c>
      <c r="AX24" s="65">
        <f t="shared" si="21"/>
        <v>0</v>
      </c>
      <c r="AY24" s="145">
        <f t="shared" si="22"/>
        <v>12</v>
      </c>
      <c r="AZ24" s="146">
        <f t="shared" si="23"/>
        <v>86</v>
      </c>
    </row>
    <row r="25" spans="1:52" ht="14.25">
      <c r="A25" s="104">
        <v>21</v>
      </c>
      <c r="B25" s="136" t="s">
        <v>242</v>
      </c>
      <c r="C25" s="137">
        <v>24333</v>
      </c>
      <c r="D25" s="138" t="s">
        <v>34</v>
      </c>
      <c r="E25" s="139" t="s">
        <v>29</v>
      </c>
      <c r="F25" s="136" t="s">
        <v>146</v>
      </c>
      <c r="G25" s="140">
        <v>1</v>
      </c>
      <c r="H25" s="141">
        <f t="shared" si="0"/>
        <v>6</v>
      </c>
      <c r="I25" s="141"/>
      <c r="J25" s="141">
        <f t="shared" si="1"/>
        <v>0</v>
      </c>
      <c r="K25" s="141">
        <v>26</v>
      </c>
      <c r="L25" s="141">
        <f t="shared" si="2"/>
        <v>56</v>
      </c>
      <c r="M25" s="142"/>
      <c r="N25" s="141">
        <f t="shared" si="3"/>
        <v>0</v>
      </c>
      <c r="O25" s="142">
        <v>1</v>
      </c>
      <c r="P25" s="142">
        <f t="shared" si="4"/>
        <v>2</v>
      </c>
      <c r="Q25" s="142">
        <v>0</v>
      </c>
      <c r="R25" s="110">
        <f t="shared" si="5"/>
        <v>0</v>
      </c>
      <c r="S25" s="143">
        <f t="shared" si="6"/>
        <v>64</v>
      </c>
      <c r="T25" s="144"/>
      <c r="U25" s="141">
        <f t="shared" si="7"/>
        <v>0</v>
      </c>
      <c r="V25" s="141"/>
      <c r="W25" s="141">
        <f t="shared" si="8"/>
        <v>0</v>
      </c>
      <c r="X25" s="141"/>
      <c r="Y25" s="141">
        <f t="shared" si="9"/>
        <v>0</v>
      </c>
      <c r="Z25" s="141"/>
      <c r="AA25" s="141">
        <f t="shared" si="10"/>
        <v>0</v>
      </c>
      <c r="AB25" s="143">
        <f t="shared" si="11"/>
        <v>0</v>
      </c>
      <c r="AC25" s="144"/>
      <c r="AD25" s="141"/>
      <c r="AE25" s="143"/>
      <c r="AF25" s="144">
        <v>1</v>
      </c>
      <c r="AG25" s="141">
        <f t="shared" si="12"/>
        <v>12</v>
      </c>
      <c r="AH25" s="141"/>
      <c r="AI25" s="141">
        <f t="shared" si="13"/>
        <v>0</v>
      </c>
      <c r="AJ25" s="141">
        <v>1</v>
      </c>
      <c r="AK25" s="141">
        <f t="shared" si="14"/>
        <v>3</v>
      </c>
      <c r="AL25" s="141">
        <v>1</v>
      </c>
      <c r="AM25" s="141">
        <f t="shared" si="15"/>
        <v>1</v>
      </c>
      <c r="AN25" s="141">
        <v>2</v>
      </c>
      <c r="AO25" s="141">
        <f t="shared" si="16"/>
        <v>10</v>
      </c>
      <c r="AP25" s="141"/>
      <c r="AQ25" s="141">
        <f t="shared" si="17"/>
        <v>0</v>
      </c>
      <c r="AR25" s="141"/>
      <c r="AS25" s="141">
        <f t="shared" si="18"/>
        <v>0</v>
      </c>
      <c r="AT25" s="141"/>
      <c r="AU25" s="65">
        <f t="shared" si="19"/>
        <v>0</v>
      </c>
      <c r="AV25" s="141"/>
      <c r="AW25" s="65">
        <f t="shared" si="20"/>
        <v>0</v>
      </c>
      <c r="AX25" s="65">
        <f t="shared" si="21"/>
        <v>10</v>
      </c>
      <c r="AY25" s="145">
        <f t="shared" si="22"/>
        <v>22</v>
      </c>
      <c r="AZ25" s="146">
        <f t="shared" si="23"/>
        <v>86</v>
      </c>
    </row>
    <row r="26" spans="1:52" ht="14.25">
      <c r="A26" s="104">
        <v>22</v>
      </c>
      <c r="B26" s="136" t="s">
        <v>272</v>
      </c>
      <c r="C26" s="137">
        <v>21186</v>
      </c>
      <c r="D26" s="138" t="s">
        <v>34</v>
      </c>
      <c r="E26" s="139" t="s">
        <v>29</v>
      </c>
      <c r="F26" s="136" t="s">
        <v>146</v>
      </c>
      <c r="G26" s="140">
        <v>0</v>
      </c>
      <c r="H26" s="141">
        <f t="shared" si="0"/>
        <v>0</v>
      </c>
      <c r="I26" s="141"/>
      <c r="J26" s="141">
        <f t="shared" si="1"/>
        <v>0</v>
      </c>
      <c r="K26" s="141">
        <v>28</v>
      </c>
      <c r="L26" s="141">
        <f t="shared" si="2"/>
        <v>60</v>
      </c>
      <c r="M26" s="142"/>
      <c r="N26" s="141">
        <f t="shared" si="3"/>
        <v>0</v>
      </c>
      <c r="O26" s="142">
        <v>0</v>
      </c>
      <c r="P26" s="142">
        <f t="shared" si="4"/>
        <v>0</v>
      </c>
      <c r="Q26" s="142">
        <v>0</v>
      </c>
      <c r="R26" s="110">
        <f t="shared" si="5"/>
        <v>0</v>
      </c>
      <c r="S26" s="143">
        <f t="shared" si="6"/>
        <v>60</v>
      </c>
      <c r="T26" s="144"/>
      <c r="U26" s="141">
        <f t="shared" si="7"/>
        <v>0</v>
      </c>
      <c r="V26" s="141"/>
      <c r="W26" s="141">
        <f t="shared" si="8"/>
        <v>0</v>
      </c>
      <c r="X26" s="141">
        <v>1</v>
      </c>
      <c r="Y26" s="141">
        <f t="shared" si="9"/>
        <v>3</v>
      </c>
      <c r="Z26" s="141"/>
      <c r="AA26" s="141">
        <f t="shared" si="10"/>
        <v>0</v>
      </c>
      <c r="AB26" s="143">
        <f t="shared" si="11"/>
        <v>3</v>
      </c>
      <c r="AC26" s="144"/>
      <c r="AD26" s="141"/>
      <c r="AE26" s="143" t="s">
        <v>68</v>
      </c>
      <c r="AF26" s="144">
        <v>1</v>
      </c>
      <c r="AG26" s="141">
        <f t="shared" si="12"/>
        <v>12</v>
      </c>
      <c r="AH26" s="141">
        <v>1</v>
      </c>
      <c r="AI26" s="141">
        <f t="shared" si="13"/>
        <v>5</v>
      </c>
      <c r="AJ26" s="141">
        <v>0</v>
      </c>
      <c r="AK26" s="141">
        <f t="shared" si="14"/>
        <v>0</v>
      </c>
      <c r="AL26" s="141">
        <v>1</v>
      </c>
      <c r="AM26" s="141">
        <f t="shared" si="15"/>
        <v>1</v>
      </c>
      <c r="AN26" s="141"/>
      <c r="AO26" s="141">
        <f t="shared" si="16"/>
        <v>0</v>
      </c>
      <c r="AP26" s="141"/>
      <c r="AQ26" s="141">
        <f t="shared" si="17"/>
        <v>0</v>
      </c>
      <c r="AR26" s="141"/>
      <c r="AS26" s="141">
        <f t="shared" si="18"/>
        <v>0</v>
      </c>
      <c r="AT26" s="141"/>
      <c r="AU26" s="65">
        <f t="shared" si="19"/>
        <v>0</v>
      </c>
      <c r="AV26" s="141"/>
      <c r="AW26" s="65">
        <f t="shared" si="20"/>
        <v>0</v>
      </c>
      <c r="AX26" s="65">
        <f t="shared" si="21"/>
        <v>6</v>
      </c>
      <c r="AY26" s="145">
        <f t="shared" si="22"/>
        <v>18</v>
      </c>
      <c r="AZ26" s="146">
        <f t="shared" si="23"/>
        <v>81</v>
      </c>
    </row>
    <row r="27" spans="1:52" ht="14.25">
      <c r="A27" s="104">
        <v>23</v>
      </c>
      <c r="B27" s="136" t="s">
        <v>292</v>
      </c>
      <c r="C27" s="137">
        <v>21038</v>
      </c>
      <c r="D27" s="138" t="s">
        <v>34</v>
      </c>
      <c r="E27" s="139" t="s">
        <v>29</v>
      </c>
      <c r="F27" s="136" t="s">
        <v>146</v>
      </c>
      <c r="G27" s="140">
        <v>0</v>
      </c>
      <c r="H27" s="141">
        <f t="shared" si="0"/>
        <v>0</v>
      </c>
      <c r="I27" s="141"/>
      <c r="J27" s="141">
        <f t="shared" si="1"/>
        <v>0</v>
      </c>
      <c r="K27" s="141">
        <v>27</v>
      </c>
      <c r="L27" s="141">
        <f t="shared" si="2"/>
        <v>58</v>
      </c>
      <c r="M27" s="142"/>
      <c r="N27" s="141">
        <f t="shared" si="3"/>
        <v>0</v>
      </c>
      <c r="O27" s="142">
        <v>0</v>
      </c>
      <c r="P27" s="142">
        <f t="shared" si="4"/>
        <v>0</v>
      </c>
      <c r="Q27" s="142">
        <v>0</v>
      </c>
      <c r="R27" s="110">
        <f t="shared" si="5"/>
        <v>0</v>
      </c>
      <c r="S27" s="143">
        <f t="shared" si="6"/>
        <v>58</v>
      </c>
      <c r="T27" s="144"/>
      <c r="U27" s="141">
        <f t="shared" si="7"/>
        <v>0</v>
      </c>
      <c r="V27" s="141"/>
      <c r="W27" s="141">
        <f t="shared" si="8"/>
        <v>0</v>
      </c>
      <c r="X27" s="141"/>
      <c r="Y27" s="141">
        <f t="shared" si="9"/>
        <v>0</v>
      </c>
      <c r="Z27" s="141"/>
      <c r="AA27" s="141">
        <f t="shared" si="10"/>
        <v>0</v>
      </c>
      <c r="AB27" s="143">
        <f t="shared" si="11"/>
        <v>0</v>
      </c>
      <c r="AC27" s="144"/>
      <c r="AD27" s="141"/>
      <c r="AE27" s="143"/>
      <c r="AF27" s="144">
        <v>1</v>
      </c>
      <c r="AG27" s="141">
        <f t="shared" si="12"/>
        <v>12</v>
      </c>
      <c r="AH27" s="141"/>
      <c r="AI27" s="141">
        <f t="shared" si="13"/>
        <v>0</v>
      </c>
      <c r="AJ27" s="141">
        <v>0</v>
      </c>
      <c r="AK27" s="141">
        <f t="shared" si="14"/>
        <v>0</v>
      </c>
      <c r="AL27" s="141">
        <v>0</v>
      </c>
      <c r="AM27" s="141">
        <f t="shared" si="15"/>
        <v>0</v>
      </c>
      <c r="AN27" s="141"/>
      <c r="AO27" s="141">
        <f t="shared" si="16"/>
        <v>0</v>
      </c>
      <c r="AP27" s="141"/>
      <c r="AQ27" s="141">
        <f t="shared" si="17"/>
        <v>0</v>
      </c>
      <c r="AR27" s="141"/>
      <c r="AS27" s="141">
        <f t="shared" si="18"/>
        <v>0</v>
      </c>
      <c r="AT27" s="141"/>
      <c r="AU27" s="65">
        <f t="shared" si="19"/>
        <v>0</v>
      </c>
      <c r="AV27" s="141"/>
      <c r="AW27" s="65">
        <f t="shared" si="20"/>
        <v>0</v>
      </c>
      <c r="AX27" s="65">
        <f t="shared" si="21"/>
        <v>0</v>
      </c>
      <c r="AY27" s="145">
        <f t="shared" si="22"/>
        <v>12</v>
      </c>
      <c r="AZ27" s="146">
        <f t="shared" si="23"/>
        <v>70</v>
      </c>
    </row>
    <row r="28" spans="1:52" ht="14.25">
      <c r="A28" s="104">
        <v>24</v>
      </c>
      <c r="B28" s="136" t="s">
        <v>291</v>
      </c>
      <c r="C28" s="137">
        <v>25172</v>
      </c>
      <c r="D28" s="138" t="s">
        <v>34</v>
      </c>
      <c r="E28" s="139" t="s">
        <v>29</v>
      </c>
      <c r="F28" s="136" t="s">
        <v>146</v>
      </c>
      <c r="G28" s="140">
        <v>0</v>
      </c>
      <c r="H28" s="141">
        <f t="shared" si="0"/>
        <v>0</v>
      </c>
      <c r="I28" s="141"/>
      <c r="J28" s="141">
        <f t="shared" si="1"/>
        <v>0</v>
      </c>
      <c r="K28" s="141">
        <v>27</v>
      </c>
      <c r="L28" s="141">
        <f t="shared" si="2"/>
        <v>58</v>
      </c>
      <c r="M28" s="142"/>
      <c r="N28" s="141">
        <f t="shared" si="3"/>
        <v>0</v>
      </c>
      <c r="O28" s="142">
        <v>0</v>
      </c>
      <c r="P28" s="142">
        <f t="shared" si="4"/>
        <v>0</v>
      </c>
      <c r="Q28" s="142">
        <v>0</v>
      </c>
      <c r="R28" s="110">
        <f t="shared" si="5"/>
        <v>0</v>
      </c>
      <c r="S28" s="143">
        <f t="shared" si="6"/>
        <v>58</v>
      </c>
      <c r="T28" s="144"/>
      <c r="U28" s="141">
        <f t="shared" si="7"/>
        <v>0</v>
      </c>
      <c r="V28" s="141"/>
      <c r="W28" s="141">
        <f t="shared" si="8"/>
        <v>0</v>
      </c>
      <c r="X28" s="141"/>
      <c r="Y28" s="141">
        <f t="shared" si="9"/>
        <v>0</v>
      </c>
      <c r="Z28" s="141"/>
      <c r="AA28" s="141">
        <f t="shared" si="10"/>
        <v>0</v>
      </c>
      <c r="AB28" s="143">
        <f t="shared" si="11"/>
        <v>0</v>
      </c>
      <c r="AC28" s="144"/>
      <c r="AD28" s="141"/>
      <c r="AE28" s="143"/>
      <c r="AF28" s="144">
        <v>1</v>
      </c>
      <c r="AG28" s="141">
        <f t="shared" si="12"/>
        <v>12</v>
      </c>
      <c r="AH28" s="141"/>
      <c r="AI28" s="141">
        <f t="shared" si="13"/>
        <v>0</v>
      </c>
      <c r="AJ28" s="141">
        <v>0</v>
      </c>
      <c r="AK28" s="141">
        <f t="shared" si="14"/>
        <v>0</v>
      </c>
      <c r="AL28" s="141">
        <v>0</v>
      </c>
      <c r="AM28" s="141">
        <f t="shared" si="15"/>
        <v>0</v>
      </c>
      <c r="AN28" s="141"/>
      <c r="AO28" s="141">
        <f t="shared" si="16"/>
        <v>0</v>
      </c>
      <c r="AP28" s="141"/>
      <c r="AQ28" s="141">
        <f t="shared" si="17"/>
        <v>0</v>
      </c>
      <c r="AR28" s="141"/>
      <c r="AS28" s="141">
        <f t="shared" si="18"/>
        <v>0</v>
      </c>
      <c r="AT28" s="141"/>
      <c r="AU28" s="65">
        <f t="shared" si="19"/>
        <v>0</v>
      </c>
      <c r="AV28" s="141"/>
      <c r="AW28" s="65">
        <f t="shared" si="20"/>
        <v>0</v>
      </c>
      <c r="AX28" s="65">
        <f t="shared" si="21"/>
        <v>0</v>
      </c>
      <c r="AY28" s="145">
        <f t="shared" si="22"/>
        <v>12</v>
      </c>
      <c r="AZ28" s="146">
        <f t="shared" si="23"/>
        <v>70</v>
      </c>
    </row>
    <row r="29" spans="1:52" ht="14.25">
      <c r="A29" s="104">
        <v>25</v>
      </c>
      <c r="B29" s="136" t="s">
        <v>289</v>
      </c>
      <c r="C29" s="137">
        <v>22881</v>
      </c>
      <c r="D29" s="138" t="s">
        <v>34</v>
      </c>
      <c r="E29" s="139" t="s">
        <v>29</v>
      </c>
      <c r="F29" s="136" t="s">
        <v>146</v>
      </c>
      <c r="G29" s="140">
        <v>0</v>
      </c>
      <c r="H29" s="141">
        <f t="shared" si="0"/>
        <v>0</v>
      </c>
      <c r="I29" s="141"/>
      <c r="J29" s="141">
        <f t="shared" si="1"/>
        <v>0</v>
      </c>
      <c r="K29" s="141">
        <v>26</v>
      </c>
      <c r="L29" s="141">
        <f t="shared" si="2"/>
        <v>56</v>
      </c>
      <c r="M29" s="142"/>
      <c r="N29" s="141">
        <f t="shared" si="3"/>
        <v>0</v>
      </c>
      <c r="O29" s="142">
        <v>0</v>
      </c>
      <c r="P29" s="142">
        <f t="shared" si="4"/>
        <v>0</v>
      </c>
      <c r="Q29" s="142">
        <v>0</v>
      </c>
      <c r="R29" s="110">
        <f t="shared" si="5"/>
        <v>0</v>
      </c>
      <c r="S29" s="143">
        <f t="shared" si="6"/>
        <v>56</v>
      </c>
      <c r="T29" s="144"/>
      <c r="U29" s="141">
        <f t="shared" si="7"/>
        <v>0</v>
      </c>
      <c r="V29" s="141"/>
      <c r="W29" s="141">
        <f t="shared" si="8"/>
        <v>0</v>
      </c>
      <c r="X29" s="141"/>
      <c r="Y29" s="141">
        <f t="shared" si="9"/>
        <v>0</v>
      </c>
      <c r="Z29" s="141"/>
      <c r="AA29" s="141">
        <f t="shared" si="10"/>
        <v>0</v>
      </c>
      <c r="AB29" s="143">
        <f t="shared" si="11"/>
        <v>0</v>
      </c>
      <c r="AC29" s="144"/>
      <c r="AD29" s="141"/>
      <c r="AE29" s="143"/>
      <c r="AF29" s="144">
        <v>1</v>
      </c>
      <c r="AG29" s="141">
        <f t="shared" si="12"/>
        <v>12</v>
      </c>
      <c r="AH29" s="141"/>
      <c r="AI29" s="141">
        <f t="shared" si="13"/>
        <v>0</v>
      </c>
      <c r="AJ29" s="141">
        <v>0</v>
      </c>
      <c r="AK29" s="141">
        <f t="shared" si="14"/>
        <v>0</v>
      </c>
      <c r="AL29" s="141">
        <v>0</v>
      </c>
      <c r="AM29" s="141">
        <f t="shared" si="15"/>
        <v>0</v>
      </c>
      <c r="AN29" s="141"/>
      <c r="AO29" s="141">
        <f t="shared" si="16"/>
        <v>0</v>
      </c>
      <c r="AP29" s="141"/>
      <c r="AQ29" s="141">
        <f t="shared" si="17"/>
        <v>0</v>
      </c>
      <c r="AR29" s="141"/>
      <c r="AS29" s="141">
        <f t="shared" si="18"/>
        <v>0</v>
      </c>
      <c r="AT29" s="141"/>
      <c r="AU29" s="65">
        <f t="shared" si="19"/>
        <v>0</v>
      </c>
      <c r="AV29" s="141"/>
      <c r="AW29" s="65">
        <f t="shared" si="20"/>
        <v>0</v>
      </c>
      <c r="AX29" s="65">
        <f t="shared" si="21"/>
        <v>0</v>
      </c>
      <c r="AY29" s="145">
        <f t="shared" si="22"/>
        <v>12</v>
      </c>
      <c r="AZ29" s="146">
        <f t="shared" si="23"/>
        <v>68</v>
      </c>
    </row>
    <row r="30" spans="1:52" ht="14.25">
      <c r="A30" s="104">
        <v>26</v>
      </c>
      <c r="B30" s="136" t="s">
        <v>290</v>
      </c>
      <c r="C30" s="137">
        <v>26069</v>
      </c>
      <c r="D30" s="138" t="s">
        <v>34</v>
      </c>
      <c r="E30" s="139" t="s">
        <v>29</v>
      </c>
      <c r="F30" s="136" t="s">
        <v>146</v>
      </c>
      <c r="G30" s="140">
        <v>0</v>
      </c>
      <c r="H30" s="141">
        <f t="shared" si="0"/>
        <v>0</v>
      </c>
      <c r="I30" s="141"/>
      <c r="J30" s="141">
        <f t="shared" si="1"/>
        <v>0</v>
      </c>
      <c r="K30" s="141">
        <v>0</v>
      </c>
      <c r="L30" s="141">
        <f t="shared" si="2"/>
        <v>0</v>
      </c>
      <c r="M30" s="142"/>
      <c r="N30" s="141">
        <f t="shared" si="3"/>
        <v>0</v>
      </c>
      <c r="O30" s="142">
        <v>0</v>
      </c>
      <c r="P30" s="142">
        <f t="shared" si="4"/>
        <v>0</v>
      </c>
      <c r="Q30" s="142">
        <v>0</v>
      </c>
      <c r="R30" s="110">
        <f t="shared" si="5"/>
        <v>0</v>
      </c>
      <c r="S30" s="143">
        <f t="shared" si="6"/>
        <v>0</v>
      </c>
      <c r="T30" s="144"/>
      <c r="U30" s="141">
        <f t="shared" si="7"/>
        <v>0</v>
      </c>
      <c r="V30" s="141"/>
      <c r="W30" s="141">
        <f t="shared" si="8"/>
        <v>0</v>
      </c>
      <c r="X30" s="141"/>
      <c r="Y30" s="141">
        <f t="shared" si="9"/>
        <v>0</v>
      </c>
      <c r="Z30" s="141"/>
      <c r="AA30" s="141">
        <f t="shared" si="10"/>
        <v>0</v>
      </c>
      <c r="AB30" s="143">
        <f t="shared" si="11"/>
        <v>0</v>
      </c>
      <c r="AC30" s="144"/>
      <c r="AD30" s="141"/>
      <c r="AE30" s="143"/>
      <c r="AF30" s="144">
        <v>1</v>
      </c>
      <c r="AG30" s="141">
        <f t="shared" si="12"/>
        <v>12</v>
      </c>
      <c r="AH30" s="141"/>
      <c r="AI30" s="141">
        <f t="shared" si="13"/>
        <v>0</v>
      </c>
      <c r="AJ30" s="141">
        <v>0</v>
      </c>
      <c r="AK30" s="141">
        <f t="shared" si="14"/>
        <v>0</v>
      </c>
      <c r="AL30" s="141">
        <v>0</v>
      </c>
      <c r="AM30" s="141">
        <f t="shared" si="15"/>
        <v>0</v>
      </c>
      <c r="AN30" s="141"/>
      <c r="AO30" s="141">
        <f t="shared" si="16"/>
        <v>0</v>
      </c>
      <c r="AP30" s="141"/>
      <c r="AQ30" s="141">
        <f t="shared" si="17"/>
        <v>0</v>
      </c>
      <c r="AR30" s="141"/>
      <c r="AS30" s="141">
        <f t="shared" si="18"/>
        <v>0</v>
      </c>
      <c r="AT30" s="141"/>
      <c r="AU30" s="65">
        <f t="shared" si="19"/>
        <v>0</v>
      </c>
      <c r="AV30" s="141"/>
      <c r="AW30" s="65">
        <f t="shared" si="20"/>
        <v>0</v>
      </c>
      <c r="AX30" s="65">
        <f t="shared" si="21"/>
        <v>0</v>
      </c>
      <c r="AY30" s="145">
        <f t="shared" si="22"/>
        <v>12</v>
      </c>
      <c r="AZ30" s="146">
        <f t="shared" si="23"/>
        <v>12</v>
      </c>
    </row>
  </sheetData>
  <sheetProtection password="D67E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Luisa</cp:lastModifiedBy>
  <cp:lastPrinted>2022-05-06T06:45:58Z</cp:lastPrinted>
  <dcterms:created xsi:type="dcterms:W3CDTF">2008-05-01T18:28:46Z</dcterms:created>
  <dcterms:modified xsi:type="dcterms:W3CDTF">2022-05-06T06:47:59Z</dcterms:modified>
  <cp:category/>
  <cp:version/>
  <cp:contentType/>
  <cp:contentStatus/>
</cp:coreProperties>
</file>